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3"/>
  <workbookPr codeName="ThisWorkbook"/>
  <mc:AlternateContent xmlns:mc="http://schemas.openxmlformats.org/markup-compatibility/2006">
    <mc:Choice Requires="x15">
      <x15ac:absPath xmlns:x15ac="http://schemas.microsoft.com/office/spreadsheetml/2010/11/ac" url="C:\Users\tingl\Dropbox\NACM_2025\"/>
    </mc:Choice>
  </mc:AlternateContent>
  <xr:revisionPtr revIDLastSave="0" documentId="13_ncr:1_{93CCE037-B3CE-437F-A7FD-903D2C1D9B8B}" xr6:coauthVersionLast="47" xr6:coauthVersionMax="47" xr10:uidLastSave="{00000000-0000-0000-0000-000000000000}"/>
  <bookViews>
    <workbookView xWindow="-120" yWindow="-120" windowWidth="29040" windowHeight="15720" tabRatio="910" activeTab="5" xr2:uid="{B606908F-60B1-4187-AB8B-7E391B98119B}"/>
  </bookViews>
  <sheets>
    <sheet name="Example Data" sheetId="51" r:id="rId1"/>
    <sheet name="Data" sheetId="66" r:id="rId2"/>
    <sheet name="Sample Data" sheetId="60" r:id="rId3"/>
    <sheet name="Button Examples" sheetId="83" r:id="rId4"/>
    <sheet name="Math Rules" sheetId="95" r:id="rId5"/>
    <sheet name="CONTENT" sheetId="77" r:id="rId6"/>
    <sheet name="3_1_Macro_Directions" sheetId="84" r:id="rId7"/>
    <sheet name="3_1-3_Macro" sheetId="78" r:id="rId8"/>
    <sheet name="3_4_QuickCharts" sheetId="91" r:id="rId9"/>
    <sheet name="3_5_TEXTJOIN" sheetId="93" r:id="rId10"/>
    <sheet name="3_5_TEXT" sheetId="82" r:id="rId11"/>
    <sheet name="3_5_CONCAT" sheetId="79" r:id="rId12"/>
    <sheet name="3_6_CONCAT-FORMAT" sheetId="80" r:id="rId13"/>
    <sheet name="3_7_Auditing" sheetId="90" r:id="rId14"/>
    <sheet name="3_7_Audit Link" sheetId="86" r:id="rId15"/>
    <sheet name="3_8_Data Validation List" sheetId="81" r:id="rId16"/>
    <sheet name="3_9_Transpose" sheetId="94" r:id="rId17"/>
    <sheet name="3_10_Text to Columns" sheetId="87" r:id="rId18"/>
    <sheet name="3_11_Duplicates" sheetId="89" r:id="rId19"/>
  </sheets>
  <externalReferences>
    <externalReference r:id="rId20"/>
    <externalReference r:id="rId21"/>
  </externalReferences>
  <definedNames>
    <definedName name="_xlnm._FilterDatabase" localSheetId="17" hidden="1">'3_10_Text to Columns'!#REF!</definedName>
    <definedName name="ChartMOnths">OFFSET('[2]2_7_Dynamic Charts'!$N$5,0,0,COUNTA('[2]2_7_Dynamic Charts'!$N:$N)-COUNTA('[2]2_7_Dynamic Charts'!$N$1:$N$4),1)</definedName>
    <definedName name="ChartSales">OFFSET('[2]2_7_Dynamic Charts'!$O$5,0,0,COUNTA('[2]2_7_Dynamic Charts'!$O:$O)-COUNTA('[2]2_7_Dynamic Charts'!$O$1:$O$4),1)</definedName>
    <definedName name="JanSales">'[2]2_5_Named Ranges'!$L$12:$L$14</definedName>
    <definedName name="testthis">[1]DropDowns!$A$4:$A$7</definedName>
    <definedName name="Top_Sales">OFFSET('[2]2_6_Dynamic Named Ranges'!$C$9,0,0,COUNTA('[2]2_6_Dynamic Named Ranges'!$C:$C)-COUNTA('[2]2_6_Dynamic Named Ranges'!$C$1:$C$8),1)</definedName>
    <definedName name="UPT">'[1]Rank Function'!$C$2:$C$16</definedName>
    <definedName name="usethisone">[1]Sheet3!$A$1:$A$5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95" l="1" a="1"/>
  <c r="A1" i="95" s="1"/>
  <c r="A1" i="84" a="1"/>
  <c r="A1" i="84" s="1"/>
  <c r="A1" i="77" a="1"/>
  <c r="A1" i="77" s="1"/>
  <c r="A1" i="78" a="1"/>
  <c r="A1" i="78" s="1"/>
  <c r="A1" i="91" a="1"/>
  <c r="A1" i="91" s="1"/>
  <c r="A1" i="93" a="1"/>
  <c r="A1" i="93" s="1"/>
  <c r="A1" i="82" a="1"/>
  <c r="A1" i="82" s="1"/>
  <c r="A1" i="79" a="1"/>
  <c r="A1" i="79" s="1"/>
  <c r="A1" i="80" a="1"/>
  <c r="A1" i="80" s="1"/>
  <c r="A1" i="90" a="1"/>
  <c r="A1" i="90" s="1"/>
  <c r="A1" i="86" a="1"/>
  <c r="A1" i="86" s="1"/>
  <c r="A1" i="81" a="1"/>
  <c r="A1" i="81" s="1"/>
  <c r="A1" i="94" a="1"/>
  <c r="A1" i="94" s="1"/>
  <c r="A1" i="87" a="1"/>
  <c r="A1" i="87" s="1"/>
  <c r="A20" i="87"/>
  <c r="A21" i="87"/>
  <c r="A19" i="87"/>
  <c r="A18" i="87"/>
  <c r="A17" i="87"/>
  <c r="A14" i="87"/>
  <c r="A13" i="87"/>
  <c r="A12" i="87"/>
  <c r="A10" i="87"/>
  <c r="B9" i="86"/>
  <c r="C36" i="90"/>
  <c r="C35" i="90"/>
  <c r="C34" i="90"/>
  <c r="C33" i="90"/>
  <c r="C21" i="90"/>
  <c r="C18" i="90"/>
  <c r="C15" i="90"/>
  <c r="C12" i="90"/>
  <c r="K19" i="93"/>
  <c r="K22" i="93"/>
  <c r="D19" i="93"/>
  <c r="F24" i="80"/>
  <c r="F30" i="80"/>
  <c r="F21" i="80"/>
  <c r="F27" i="80"/>
  <c r="F4" i="80"/>
  <c r="A14" i="91"/>
  <c r="A11" i="91"/>
  <c r="A9" i="91"/>
  <c r="H21" i="91"/>
  <c r="H22" i="91"/>
  <c r="H23" i="91"/>
  <c r="H24" i="91"/>
  <c r="H25" i="91"/>
  <c r="L21" i="91"/>
  <c r="M21" i="91" s="1"/>
  <c r="L22" i="91"/>
  <c r="M22" i="91" s="1"/>
  <c r="L23" i="91"/>
  <c r="M23" i="91" s="1"/>
  <c r="L24" i="91"/>
  <c r="M24" i="91" s="1"/>
  <c r="L25" i="91"/>
  <c r="M25" i="91" s="1"/>
  <c r="A8" i="91"/>
  <c r="A10" i="91"/>
  <c r="A15" i="91"/>
  <c r="A7" i="91"/>
  <c r="A1" i="89" a="1"/>
  <c r="A1" i="89" s="1"/>
  <c r="A26" i="84"/>
  <c r="A23" i="84"/>
  <c r="J12" i="90"/>
  <c r="J21" i="90"/>
  <c r="I21" i="90"/>
  <c r="H21" i="90"/>
  <c r="F21" i="90"/>
  <c r="E21" i="90"/>
  <c r="D21" i="90"/>
  <c r="K20" i="90"/>
  <c r="G20" i="90"/>
  <c r="K19" i="90"/>
  <c r="G19" i="90"/>
  <c r="J18" i="90"/>
  <c r="I18" i="90"/>
  <c r="H18" i="90"/>
  <c r="F18" i="90"/>
  <c r="E18" i="90"/>
  <c r="D18" i="90"/>
  <c r="K17" i="90"/>
  <c r="G17" i="90"/>
  <c r="K16" i="90"/>
  <c r="G16" i="90"/>
  <c r="J15" i="90"/>
  <c r="I15" i="90"/>
  <c r="H15" i="90"/>
  <c r="F15" i="90"/>
  <c r="E15" i="90"/>
  <c r="D15" i="90"/>
  <c r="K14" i="90"/>
  <c r="G14" i="90"/>
  <c r="K13" i="90"/>
  <c r="G13" i="90"/>
  <c r="I12" i="90"/>
  <c r="H12" i="90"/>
  <c r="F12" i="90"/>
  <c r="E12" i="90"/>
  <c r="D12" i="90"/>
  <c r="K11" i="90"/>
  <c r="G11" i="90"/>
  <c r="L11" i="90" s="1"/>
  <c r="K10" i="90"/>
  <c r="G10" i="90"/>
  <c r="A15" i="84"/>
  <c r="A14" i="84"/>
  <c r="A9" i="84"/>
  <c r="A8" i="84"/>
  <c r="C52" i="82"/>
  <c r="I48" i="82"/>
  <c r="I47" i="82"/>
  <c r="C43" i="82"/>
  <c r="C35" i="82"/>
  <c r="C34" i="82"/>
  <c r="I28" i="82"/>
  <c r="I27" i="82"/>
  <c r="C25" i="82"/>
  <c r="C24" i="82"/>
  <c r="C13" i="82"/>
  <c r="C10" i="82"/>
  <c r="L9" i="81" a="1"/>
  <c r="L9" i="81" s="1"/>
  <c r="L8" i="81" a="1"/>
  <c r="L8" i="81" s="1"/>
  <c r="L7" i="81" a="1"/>
  <c r="L7" i="81" s="1"/>
  <c r="L6" i="81" a="1"/>
  <c r="L6" i="81" s="1"/>
  <c r="L5" i="81" a="1"/>
  <c r="L5" i="81" s="1"/>
  <c r="F7" i="80"/>
  <c r="F6" i="80"/>
  <c r="F5" i="80"/>
  <c r="E24" i="79"/>
  <c r="E23" i="79"/>
  <c r="E22" i="79"/>
  <c r="E21" i="79"/>
  <c r="E17" i="79"/>
  <c r="E16" i="79"/>
  <c r="E15" i="79"/>
  <c r="E14" i="79"/>
  <c r="G10" i="79"/>
  <c r="F10" i="79"/>
  <c r="E10" i="79"/>
  <c r="G9" i="79"/>
  <c r="F9" i="79"/>
  <c r="E9" i="79"/>
  <c r="G8" i="79"/>
  <c r="F8" i="79"/>
  <c r="E8" i="79"/>
  <c r="G7" i="79"/>
  <c r="F7" i="79"/>
  <c r="E7" i="79"/>
  <c r="O19" i="66"/>
  <c r="O20" i="66"/>
  <c r="O21" i="66"/>
  <c r="O22" i="66"/>
  <c r="O23" i="66"/>
  <c r="O24" i="66"/>
  <c r="O25" i="66"/>
  <c r="O26" i="66"/>
  <c r="O27" i="66"/>
  <c r="O18" i="66"/>
  <c r="F28" i="66"/>
  <c r="G28" i="66"/>
  <c r="H28" i="66"/>
  <c r="I28" i="66"/>
  <c r="J28" i="66"/>
  <c r="K28" i="66"/>
  <c r="L28" i="66"/>
  <c r="M28" i="66"/>
  <c r="N28" i="66"/>
  <c r="E28" i="66"/>
  <c r="D28" i="66"/>
  <c r="C28" i="66"/>
  <c r="R7" i="66"/>
  <c r="R8" i="66"/>
  <c r="N7" i="66"/>
  <c r="J7" i="66"/>
  <c r="F7" i="66"/>
  <c r="Q14" i="66"/>
  <c r="P14" i="66"/>
  <c r="O14" i="66"/>
  <c r="M14" i="66"/>
  <c r="L14" i="66"/>
  <c r="K14" i="66"/>
  <c r="I14" i="66"/>
  <c r="H14" i="66"/>
  <c r="G14" i="66"/>
  <c r="E14" i="66"/>
  <c r="D14" i="66"/>
  <c r="C14" i="66"/>
  <c r="R13" i="66"/>
  <c r="N13" i="66"/>
  <c r="J13" i="66"/>
  <c r="F13" i="66"/>
  <c r="R12" i="66"/>
  <c r="N12" i="66"/>
  <c r="J12" i="66"/>
  <c r="F12" i="66"/>
  <c r="R11" i="66"/>
  <c r="N11" i="66"/>
  <c r="J11" i="66"/>
  <c r="F11" i="66"/>
  <c r="R10" i="66"/>
  <c r="N10" i="66"/>
  <c r="J10" i="66"/>
  <c r="F10" i="66"/>
  <c r="R9" i="66"/>
  <c r="N9" i="66"/>
  <c r="J9" i="66"/>
  <c r="F9" i="66"/>
  <c r="N8" i="66"/>
  <c r="J8" i="66"/>
  <c r="F8" i="66"/>
  <c r="R6" i="66"/>
  <c r="N6" i="66"/>
  <c r="J6" i="66"/>
  <c r="F6" i="66"/>
  <c r="R5" i="66"/>
  <c r="N5" i="66"/>
  <c r="J5" i="66"/>
  <c r="F5" i="66"/>
  <c r="R4" i="66"/>
  <c r="N4" i="66"/>
  <c r="J4" i="66"/>
  <c r="F4" i="66"/>
  <c r="E2" i="60"/>
  <c r="E3" i="60"/>
  <c r="E4" i="60"/>
  <c r="E5" i="60"/>
  <c r="E6" i="60"/>
  <c r="E7" i="60"/>
  <c r="E8" i="60"/>
  <c r="E9" i="60"/>
  <c r="E10" i="60"/>
  <c r="E11" i="60"/>
  <c r="I2" i="60"/>
  <c r="I3" i="60"/>
  <c r="I4" i="60"/>
  <c r="I5" i="60"/>
  <c r="I6" i="60"/>
  <c r="I7" i="60"/>
  <c r="I8" i="60"/>
  <c r="I9" i="60"/>
  <c r="I10" i="60"/>
  <c r="I11" i="60"/>
  <c r="M2" i="60"/>
  <c r="M3" i="60"/>
  <c r="M4" i="60"/>
  <c r="M5" i="60"/>
  <c r="M6" i="60"/>
  <c r="R6" i="60" s="1"/>
  <c r="M7" i="60"/>
  <c r="M8" i="60"/>
  <c r="M9" i="60"/>
  <c r="M10" i="60"/>
  <c r="M11" i="60"/>
  <c r="Q2" i="60"/>
  <c r="Q3" i="60"/>
  <c r="R3" i="60" s="1"/>
  <c r="Q4" i="60"/>
  <c r="Q5" i="60"/>
  <c r="Q6" i="60"/>
  <c r="Q7" i="60"/>
  <c r="Q8" i="60"/>
  <c r="Q9" i="60"/>
  <c r="Q10" i="60"/>
  <c r="Q11" i="60"/>
  <c r="R11" i="60" s="1"/>
  <c r="R5" i="60"/>
  <c r="B12" i="60"/>
  <c r="C12" i="60"/>
  <c r="D12" i="60"/>
  <c r="F12" i="60"/>
  <c r="G12" i="60"/>
  <c r="H12" i="60"/>
  <c r="J12" i="60"/>
  <c r="K12" i="60"/>
  <c r="L12" i="60"/>
  <c r="N12" i="60"/>
  <c r="O12" i="60"/>
  <c r="P12" i="60"/>
  <c r="G21" i="90" l="1"/>
  <c r="C37" i="90"/>
  <c r="K12" i="90"/>
  <c r="G18" i="90"/>
  <c r="G15" i="90"/>
  <c r="L17" i="90"/>
  <c r="L14" i="90"/>
  <c r="L20" i="90"/>
  <c r="E22" i="90"/>
  <c r="D22" i="90"/>
  <c r="H22" i="90"/>
  <c r="I22" i="90"/>
  <c r="F22" i="90"/>
  <c r="K18" i="90"/>
  <c r="L16" i="90"/>
  <c r="K21" i="90"/>
  <c r="L19" i="90"/>
  <c r="L13" i="90"/>
  <c r="K15" i="90"/>
  <c r="L10" i="90"/>
  <c r="L12" i="90" s="1"/>
  <c r="D33" i="90" s="1"/>
  <c r="E33" i="90" s="1"/>
  <c r="G12" i="90"/>
  <c r="S9" i="66"/>
  <c r="O28" i="66"/>
  <c r="S11" i="66"/>
  <c r="S6" i="66"/>
  <c r="S10" i="66"/>
  <c r="S12" i="66"/>
  <c r="S5" i="66"/>
  <c r="S8" i="66"/>
  <c r="S7" i="66"/>
  <c r="N14" i="66"/>
  <c r="J14" i="66"/>
  <c r="S13" i="66"/>
  <c r="R14" i="66"/>
  <c r="F14" i="66"/>
  <c r="S4" i="66"/>
  <c r="R10" i="60"/>
  <c r="R4" i="60"/>
  <c r="R8" i="60"/>
  <c r="R2" i="60"/>
  <c r="R7" i="60"/>
  <c r="R9" i="60"/>
  <c r="R12" i="60" s="1"/>
  <c r="I12" i="60"/>
  <c r="E12" i="60"/>
  <c r="M12" i="60"/>
  <c r="Q12" i="60"/>
  <c r="G22" i="90" l="1"/>
  <c r="L21" i="90"/>
  <c r="D36" i="90" s="1"/>
  <c r="E36" i="90" s="1"/>
  <c r="L15" i="90"/>
  <c r="D34" i="90" s="1"/>
  <c r="E34" i="90" s="1"/>
  <c r="L18" i="90"/>
  <c r="D35" i="90" s="1"/>
  <c r="K22" i="90"/>
  <c r="S14" i="66"/>
  <c r="E35" i="90" l="1"/>
  <c r="E37" i="90" s="1"/>
  <c r="D37" i="90"/>
  <c r="L22" i="90"/>
  <c r="J22" i="90"/>
  <c r="H27" i="90"/>
  <c r="E27" i="9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AA382DC-ED9C-4C5A-A4C9-44767F249D01}" keepAlive="1" name="Query - Table1" description="Connection to the 'Table1' query in the workbook." type="5" refreshedVersion="8" background="1" saveData="1">
    <dbPr connection="Provider=Microsoft.Mashup.OleDb.1;Data Source=$Workbook$;Location=Table1;Extended Properties=&quot;&quot;" command="SELECT * FROM [Table1]"/>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<sst xmlns="http://schemas.openxmlformats.org/spreadsheetml/2006/main" count="1375" uniqueCount="514">
  <si>
    <t>Mai</t>
  </si>
  <si>
    <t>Olivia</t>
  </si>
  <si>
    <t>Ethan</t>
  </si>
  <si>
    <t>Zoe</t>
  </si>
  <si>
    <t>Mason</t>
  </si>
  <si>
    <t>Ava</t>
  </si>
  <si>
    <t>Liam</t>
  </si>
  <si>
    <t>Isabella</t>
  </si>
  <si>
    <t>Jackson</t>
  </si>
  <si>
    <t>Sophia</t>
  </si>
  <si>
    <t>Noah</t>
  </si>
  <si>
    <t>Emma</t>
  </si>
  <si>
    <t>Aiden</t>
  </si>
  <si>
    <t>Harper</t>
  </si>
  <si>
    <t>Lucas</t>
  </si>
  <si>
    <t>Mia</t>
  </si>
  <si>
    <t>Caleb</t>
  </si>
  <si>
    <t>Amelia</t>
  </si>
  <si>
    <t>Logan</t>
  </si>
  <si>
    <t>Grace</t>
  </si>
  <si>
    <t>Carter</t>
  </si>
  <si>
    <t>Lily</t>
  </si>
  <si>
    <t>Elijah</t>
  </si>
  <si>
    <t>Addison</t>
  </si>
  <si>
    <t>Brayden</t>
  </si>
  <si>
    <t>Abigail</t>
  </si>
  <si>
    <t>Jayden</t>
  </si>
  <si>
    <t>Scarlett</t>
  </si>
  <si>
    <t>Alexander</t>
  </si>
  <si>
    <t>Chloe</t>
  </si>
  <si>
    <t>Jack</t>
  </si>
  <si>
    <t>Aria</t>
  </si>
  <si>
    <t>Benjamin</t>
  </si>
  <si>
    <t>Riley</t>
  </si>
  <si>
    <t>Samuel</t>
  </si>
  <si>
    <t>Madison</t>
  </si>
  <si>
    <t>Henry</t>
  </si>
  <si>
    <t>Ella</t>
  </si>
  <si>
    <t>Owen</t>
  </si>
  <si>
    <t>Penelope</t>
  </si>
  <si>
    <t>Leo</t>
  </si>
  <si>
    <t>Sofia</t>
  </si>
  <si>
    <t>Malik</t>
  </si>
  <si>
    <t>Ananya</t>
  </si>
  <si>
    <t>Mateo</t>
  </si>
  <si>
    <t>Zara</t>
  </si>
  <si>
    <t>Hiroshi</t>
  </si>
  <si>
    <t>Maya</t>
  </si>
  <si>
    <t>Santiago</t>
  </si>
  <si>
    <t>Savannah</t>
  </si>
  <si>
    <t>Levi</t>
  </si>
  <si>
    <t>Layla</t>
  </si>
  <si>
    <t>Wyatt</t>
  </si>
  <si>
    <t>Zoey</t>
  </si>
  <si>
    <t>Luke</t>
  </si>
  <si>
    <t>Victoria</t>
  </si>
  <si>
    <t>Gabriel</t>
  </si>
  <si>
    <t>Nora</t>
  </si>
  <si>
    <t>Cam</t>
  </si>
  <si>
    <t>Lulu</t>
  </si>
  <si>
    <t>Lolilta</t>
  </si>
  <si>
    <t>Philipe</t>
  </si>
  <si>
    <t>Rodrigo</t>
  </si>
  <si>
    <t>Jezell</t>
  </si>
  <si>
    <t>Frial</t>
  </si>
  <si>
    <t>Peiola</t>
  </si>
  <si>
    <t>Antonio</t>
  </si>
  <si>
    <t>Marta</t>
  </si>
  <si>
    <t>Luis</t>
  </si>
  <si>
    <t>Alejandro</t>
  </si>
  <si>
    <t>Ed</t>
  </si>
  <si>
    <t>Diego</t>
  </si>
  <si>
    <t>Raj</t>
  </si>
  <si>
    <t>Priya</t>
  </si>
  <si>
    <t>Meera</t>
  </si>
  <si>
    <t>Manitou</t>
  </si>
  <si>
    <t>Odina</t>
  </si>
  <si>
    <t>Sequoia</t>
  </si>
  <si>
    <t>Nakoda</t>
  </si>
  <si>
    <t>Kaya</t>
  </si>
  <si>
    <t>Winona</t>
  </si>
  <si>
    <t>Aiyana</t>
  </si>
  <si>
    <t>Takoda</t>
  </si>
  <si>
    <t>Ayita</t>
  </si>
  <si>
    <t>Tahoma</t>
  </si>
  <si>
    <t>Kaelity</t>
  </si>
  <si>
    <t>Xanthe</t>
  </si>
  <si>
    <t>Quin</t>
  </si>
  <si>
    <t>Zeph</t>
  </si>
  <si>
    <t>Zane</t>
  </si>
  <si>
    <t>Thaloina</t>
  </si>
  <si>
    <t>Azurino</t>
  </si>
  <si>
    <t>Kae</t>
  </si>
  <si>
    <t>Leilani</t>
  </si>
  <si>
    <t>Koa</t>
  </si>
  <si>
    <t>Malia</t>
  </si>
  <si>
    <t>Nalu</t>
  </si>
  <si>
    <t>Liko</t>
  </si>
  <si>
    <t>Lolani</t>
  </si>
  <si>
    <t>Mahina</t>
  </si>
  <si>
    <t>Division</t>
  </si>
  <si>
    <t>Northern</t>
  </si>
  <si>
    <t>Southern</t>
  </si>
  <si>
    <t>Eastern</t>
  </si>
  <si>
    <t>Western</t>
  </si>
  <si>
    <t>Midwest</t>
  </si>
  <si>
    <t>International</t>
  </si>
  <si>
    <t>Office</t>
  </si>
  <si>
    <t>Corporate Headquarters</t>
  </si>
  <si>
    <t>Regional Office</t>
  </si>
  <si>
    <t>Satellite Office</t>
  </si>
  <si>
    <t>Home Office</t>
  </si>
  <si>
    <t>Product Line</t>
  </si>
  <si>
    <t>Red Line</t>
  </si>
  <si>
    <t>Orange Line</t>
  </si>
  <si>
    <t>Yellow Line</t>
  </si>
  <si>
    <t>Blue Line</t>
  </si>
  <si>
    <t>Years of Service</t>
  </si>
  <si>
    <t>16-30</t>
  </si>
  <si>
    <t>31+</t>
  </si>
  <si>
    <t>1-15</t>
  </si>
  <si>
    <t>Jan '23 Sales</t>
  </si>
  <si>
    <t>Feb '23 Sales</t>
  </si>
  <si>
    <t>Mar '23 Sales</t>
  </si>
  <si>
    <t>Apr '23 Sales</t>
  </si>
  <si>
    <t>May '23 Sales</t>
  </si>
  <si>
    <t>Jun '23 Sales</t>
  </si>
  <si>
    <t>Jul '23 Sales</t>
  </si>
  <si>
    <t>Aug '23 Sales</t>
  </si>
  <si>
    <t>Sep '23 Sales</t>
  </si>
  <si>
    <t>Oct '23 Sales</t>
  </si>
  <si>
    <t>Nov '23 Sales</t>
  </si>
  <si>
    <t>Dec '23 Sales</t>
  </si>
  <si>
    <t>Rep Name</t>
  </si>
  <si>
    <t>JPM</t>
  </si>
  <si>
    <t>HD</t>
  </si>
  <si>
    <t>Home Depot Inc.</t>
  </si>
  <si>
    <t>Caterpillar Inc.</t>
  </si>
  <si>
    <t>JPMorgan Chase &amp; Co.</t>
  </si>
  <si>
    <r>
      <t xml:space="preserve">Note: </t>
    </r>
    <r>
      <rPr>
        <sz val="12"/>
        <color rgb="FF111111"/>
        <rFont val="Segoe UI"/>
        <family val="2"/>
      </rPr>
      <t xml:space="preserve">Use </t>
    </r>
    <r>
      <rPr>
        <b/>
        <sz val="12"/>
        <color rgb="FF111111"/>
        <rFont val="Segoe UI"/>
        <family val="2"/>
      </rPr>
      <t xml:space="preserve">Alt+Enter </t>
    </r>
    <r>
      <rPr>
        <sz val="12"/>
        <color rgb="FF111111"/>
        <rFont val="Segoe UI"/>
        <family val="2"/>
      </rPr>
      <t>to use a</t>
    </r>
    <r>
      <rPr>
        <b/>
        <sz val="12"/>
        <color rgb="FF111111"/>
        <rFont val="Segoe UI"/>
        <family val="2"/>
      </rPr>
      <t xml:space="preserve"> Return </t>
    </r>
    <r>
      <rPr>
        <sz val="12"/>
        <color rgb="FF111111"/>
        <rFont val="Segoe UI"/>
        <family val="2"/>
      </rPr>
      <t>within a cell.</t>
    </r>
  </si>
  <si>
    <t>Name of Stock</t>
  </si>
  <si>
    <t>Stock Ticker Symbol</t>
  </si>
  <si>
    <t>Data Validation Example
Name of Stock</t>
  </si>
  <si>
    <t>Data Validation Example
Stock Ticker Symbol</t>
  </si>
  <si>
    <t>Data Validation Example with IFS statement</t>
  </si>
  <si>
    <t>Note: This can be done with larger lists and the source data can be hidden or in another location.</t>
  </si>
  <si>
    <t>Formats</t>
  </si>
  <si>
    <t>North</t>
  </si>
  <si>
    <t>South</t>
  </si>
  <si>
    <t>East</t>
  </si>
  <si>
    <t>West</t>
  </si>
  <si>
    <t>Total</t>
  </si>
  <si>
    <t>Northwest</t>
  </si>
  <si>
    <t>Southeast</t>
  </si>
  <si>
    <t>Northeast</t>
  </si>
  <si>
    <t>Southwest</t>
  </si>
  <si>
    <t>Territories</t>
  </si>
  <si>
    <t>JAN</t>
  </si>
  <si>
    <t>FEB</t>
  </si>
  <si>
    <t>MAR</t>
  </si>
  <si>
    <t>APR</t>
  </si>
  <si>
    <t>MAY</t>
  </si>
  <si>
    <t>JUN</t>
  </si>
  <si>
    <t>2nd Qtr</t>
  </si>
  <si>
    <t>JUL</t>
  </si>
  <si>
    <t>AUG</t>
  </si>
  <si>
    <t>SEP</t>
  </si>
  <si>
    <t>OCT</t>
  </si>
  <si>
    <t>NOV</t>
  </si>
  <si>
    <t>DEC</t>
  </si>
  <si>
    <t>Totals</t>
  </si>
  <si>
    <t>1st
Qtr</t>
  </si>
  <si>
    <t>3rd
Qtr</t>
  </si>
  <si>
    <t>4th
Qtr</t>
  </si>
  <si>
    <t>Client</t>
  </si>
  <si>
    <t>Sales</t>
  </si>
  <si>
    <t>Juan</t>
  </si>
  <si>
    <t>Data for Examples</t>
  </si>
  <si>
    <t>This column has an example of using IFS to match the ticker to the stock.</t>
  </si>
  <si>
    <t>Stock 1</t>
  </si>
  <si>
    <t>Stock 2</t>
  </si>
  <si>
    <t>Stock 3</t>
  </si>
  <si>
    <t>Stock 4</t>
  </si>
  <si>
    <t>Stock 5</t>
  </si>
  <si>
    <t>Toolkit #3:  Excel Essentials for Credit Managers</t>
  </si>
  <si>
    <t>Full Outline</t>
  </si>
  <si>
    <t>Excel Macros and Automation Tools</t>
  </si>
  <si>
    <t>Data Analysis and Reporting</t>
  </si>
  <si>
    <t>Data Validation and Manipulation</t>
  </si>
  <si>
    <t>Record Macros</t>
  </si>
  <si>
    <t>Macro Keyboard Shortcuts</t>
  </si>
  <si>
    <t>Macro Buttons</t>
  </si>
  <si>
    <t>Quick Charts</t>
  </si>
  <si>
    <t>TEXTJOIN and CONCAT</t>
  </si>
  <si>
    <t>Date Format in CONCAT</t>
  </si>
  <si>
    <t>Formula Auditing</t>
  </si>
  <si>
    <t>Data Validation</t>
  </si>
  <si>
    <t>Transpose</t>
  </si>
  <si>
    <t>Text to Columns</t>
  </si>
  <si>
    <t>Remove Duplicates</t>
  </si>
  <si>
    <t>A simple way to record and replay actions without programming</t>
  </si>
  <si>
    <t>Speed up macros with keyboard shortcuts</t>
  </si>
  <si>
    <t>Create buttons to easily trigger macros</t>
  </si>
  <si>
    <t>Create charts with just a few clicks for better data visualization</t>
  </si>
  <si>
    <t>Combine text from multiple cells into one cell</t>
  </si>
  <si>
    <t>Learn to manipulate text results in formulas</t>
  </si>
  <si>
    <t>Review and trace formulas</t>
  </si>
  <si>
    <t>Use custom dropdown lists for data entry</t>
  </si>
  <si>
    <t>Change rows to columns or vice versa</t>
  </si>
  <si>
    <t>Split data into multiple columns or rows for better analysis</t>
  </si>
  <si>
    <t>Quickly clean up datasets by removing repeated values</t>
  </si>
  <si>
    <t>Days until Due</t>
  </si>
  <si>
    <t>5% or more Discount</t>
  </si>
  <si>
    <t>YES</t>
  </si>
  <si>
    <t>Approved by</t>
  </si>
  <si>
    <r>
      <rPr>
        <sz val="16"/>
        <color rgb="FF2F2F2F"/>
        <rFont val="Segoe UI"/>
        <family val="2"/>
      </rPr>
      <t xml:space="preserve">Beginning with Excel 2016, Excel Mobile, and Excel Online, </t>
    </r>
    <r>
      <rPr>
        <b/>
        <sz val="16"/>
        <color theme="8" tint="-0.249977111117893"/>
        <rFont val="Segoe UI"/>
        <family val="2"/>
      </rPr>
      <t>CONCATENATE</t>
    </r>
    <r>
      <rPr>
        <sz val="16"/>
        <color rgb="FF2F2F2F"/>
        <rFont val="Segoe UI"/>
        <family val="2"/>
      </rPr>
      <t xml:space="preserve"> has been replaced with </t>
    </r>
    <r>
      <rPr>
        <b/>
        <sz val="16"/>
        <color theme="8" tint="-0.249977111117893"/>
        <rFont val="Segoe UI"/>
        <family val="2"/>
      </rPr>
      <t xml:space="preserve">CONCAT. </t>
    </r>
    <r>
      <rPr>
        <sz val="16"/>
        <rFont val="Segoe UI"/>
        <family val="2"/>
      </rPr>
      <t xml:space="preserve">The </t>
    </r>
    <r>
      <rPr>
        <sz val="16"/>
        <color rgb="FF2F2F2F"/>
        <rFont val="Segoe UI"/>
        <family val="2"/>
      </rPr>
      <t>CONCATENATE function is still available.</t>
    </r>
  </si>
  <si>
    <t>You can have up to 255 items, up to a total of 8,192 characters.</t>
  </si>
  <si>
    <t>First Name</t>
  </si>
  <si>
    <t>Last Name</t>
  </si>
  <si>
    <t>Department</t>
  </si>
  <si>
    <t>=Concatenate</t>
  </si>
  <si>
    <t>=Concat</t>
  </si>
  <si>
    <t>&amp;</t>
  </si>
  <si>
    <t>Le</t>
  </si>
  <si>
    <t>Herkez</t>
  </si>
  <si>
    <t>HR</t>
  </si>
  <si>
    <t>Tod</t>
  </si>
  <si>
    <t>Marsh</t>
  </si>
  <si>
    <t>IT</t>
  </si>
  <si>
    <t>Oz</t>
  </si>
  <si>
    <t>Stoa</t>
  </si>
  <si>
    <t>The ampersand (&amp;) calculation operator lets you join text items without having to use a function.</t>
  </si>
  <si>
    <t>=A5&amp;" "&amp;B5&amp;" - "&amp;C5</t>
  </si>
  <si>
    <t>=A6&amp;" "&amp;B6&amp;" - "&amp;C6</t>
  </si>
  <si>
    <r>
      <rPr>
        <sz val="14"/>
        <color theme="9" tint="-0.499984740745262"/>
        <rFont val="Univers Condensed Light"/>
        <family val="2"/>
      </rPr>
      <t>⬅️</t>
    </r>
    <r>
      <rPr>
        <sz val="14"/>
        <color theme="1"/>
        <rFont val="Univers Condensed Light"/>
        <family val="2"/>
      </rPr>
      <t xml:space="preserve"> Let's Try the &amp;</t>
    </r>
  </si>
  <si>
    <t>CONCAT</t>
  </si>
  <si>
    <r>
      <rPr>
        <sz val="14"/>
        <color rgb="FF2F2F2F"/>
        <rFont val="Aial"/>
      </rPr>
      <t>=A1 &amp; B1 returns the same value as =CONCAT</t>
    </r>
    <r>
      <rPr>
        <b/>
        <sz val="14"/>
        <color rgb="FF2F2F2F"/>
        <rFont val="Aial"/>
      </rPr>
      <t>(</t>
    </r>
    <r>
      <rPr>
        <sz val="14"/>
        <color rgb="FF2F2F2F"/>
        <rFont val="Aial"/>
      </rPr>
      <t>A1,B1</t>
    </r>
    <r>
      <rPr>
        <b/>
        <sz val="14"/>
        <color rgb="FF2F2F2F"/>
        <rFont val="Aial"/>
      </rPr>
      <t>)</t>
    </r>
    <r>
      <rPr>
        <sz val="14"/>
        <color rgb="FF2F2F2F"/>
        <rFont val="Aial"/>
      </rPr>
      <t>. Using the ampersand operator may be faster and easier than using CONCAT.</t>
    </r>
  </si>
  <si>
    <t>=CONCAT(A5," ",B5," - ",C5)</t>
  </si>
  <si>
    <t>=CONCAT(A6," ",B6," - ",C6)</t>
  </si>
  <si>
    <r>
      <rPr>
        <sz val="14"/>
        <color theme="9" tint="-0.499984740745262"/>
        <rFont val="Univers Condensed Light"/>
        <family val="2"/>
      </rPr>
      <t>⬅️</t>
    </r>
    <r>
      <rPr>
        <sz val="14"/>
        <color theme="1"/>
        <rFont val="Univers Condensed Light"/>
        <family val="2"/>
      </rPr>
      <t xml:space="preserve"> Let's Try CONCAT</t>
    </r>
  </si>
  <si>
    <t>Amount</t>
  </si>
  <si>
    <t>Mai Le</t>
  </si>
  <si>
    <t>Green</t>
  </si>
  <si>
    <t>Juan Herkez</t>
  </si>
  <si>
    <t>Purple</t>
  </si>
  <si>
    <t>Tod Marsh</t>
  </si>
  <si>
    <t>Oz Stoa</t>
  </si>
  <si>
    <t>The format for the Amount column is "$###, K;" and it rounds to the nearest thousand</t>
  </si>
  <si>
    <t>The format for the Date Invested column is "MMM"</t>
  </si>
  <si>
    <t>The format to apply uppercase for the month and use 3 letter abbreviations is UPPER(TEXT([CellAddress],"MMM"))</t>
  </si>
  <si>
    <t>The entire CONCAT string:</t>
  </si>
  <si>
    <t>=CONCAT("Anniversary Month: ",UPPER(TEXT(D2,"MMM")),"  |  Group: ",B2,"  |  ",TEXT(C2,"$###, K;"),"  |  Client: ",A2)</t>
  </si>
  <si>
    <t>Let's break it down into the parts:</t>
  </si>
  <si>
    <t>=CONCAT("Anniversary Month: ",UPPER(TEXT(D2,"MMM")))</t>
  </si>
  <si>
    <t>=CONCAT("  |  Group: ",B2)</t>
  </si>
  <si>
    <t>=CONCAT("  |  ",TEXT(C2,"$###, K;"))</t>
  </si>
  <si>
    <t>=CONCAT("  |  Client: ",A2)</t>
  </si>
  <si>
    <r>
      <t xml:space="preserve">The </t>
    </r>
    <r>
      <rPr>
        <b/>
        <sz val="14"/>
        <color theme="1"/>
        <rFont val="Arial"/>
        <family val="2"/>
      </rPr>
      <t>TEXT function</t>
    </r>
    <r>
      <rPr>
        <sz val="14"/>
        <color theme="1"/>
        <rFont val="Arial"/>
        <family val="2"/>
      </rPr>
      <t xml:space="preserve"> in Excel allows you to change the way a number appears by applying formatting to it using format codes. It’s useful for displaying numbers in a more readable format or combining numbers with text or symbols. This is an alternative for formatting and is often used in formulas. Here are some examples with format codes that you can experiment with:</t>
    </r>
  </si>
  <si>
    <t>Currency with Thousands Separator and Decimals</t>
  </si>
  <si>
    <t>Original Cell Contents</t>
  </si>
  <si>
    <t>Reformatted</t>
  </si>
  <si>
    <t>Syntax</t>
  </si>
  <si>
    <t>'=TEXT(C7, "$#,##0.00")</t>
  </si>
  <si>
    <t>Where this formula shows the cell address of C7, the number could be typed in</t>
  </si>
  <si>
    <t>=TEXT(C11, "$#,##0.00")</t>
  </si>
  <si>
    <t>Where this formula shows the cell address of C11, the number could be typed in</t>
  </si>
  <si>
    <r>
      <rPr>
        <b/>
        <sz val="14"/>
        <color theme="1"/>
        <rFont val="Arial"/>
        <family val="2"/>
      </rPr>
      <t xml:space="preserve">TRY IT </t>
    </r>
    <r>
      <rPr>
        <b/>
        <sz val="14"/>
        <color theme="9" tint="-0.499984740745262"/>
        <rFont val="Arial"/>
        <family val="2"/>
      </rPr>
      <t>↘️</t>
    </r>
  </si>
  <si>
    <r>
      <t xml:space="preserve">Try it using C13 </t>
    </r>
    <r>
      <rPr>
        <sz val="14"/>
        <color theme="9" tint="-0.499984740745262"/>
        <rFont val="Arial"/>
        <family val="2"/>
      </rPr>
      <t>➡️</t>
    </r>
  </si>
  <si>
    <r>
      <t xml:space="preserve">Try it using C14 </t>
    </r>
    <r>
      <rPr>
        <sz val="14"/>
        <color theme="9" tint="-0.499984740745262"/>
        <rFont val="Arial"/>
        <family val="2"/>
      </rPr>
      <t>➡️</t>
    </r>
  </si>
  <si>
    <t>Date using =TODAY()</t>
  </si>
  <si>
    <t>In this scenario you want the current date in a cell with a specific format. M = Month, D=Day, Y=Year</t>
  </si>
  <si>
    <t>Using M=Month as an example for July 4, 2024, M=7, MM=07, MMM=JUL, MMMM=July</t>
  </si>
  <si>
    <t>Using D=Day as as example for July 4, 2024, D=4, DD=04, DDD=THU, DDDD=Thursday</t>
  </si>
  <si>
    <t>The formula to return the current date is TODAY()</t>
  </si>
  <si>
    <t>Short date formatted using the Home ribbon</t>
  </si>
  <si>
    <t>The function is =TODAY()</t>
  </si>
  <si>
    <t>Reformatted using "DDDD"</t>
  </si>
  <si>
    <t>'=TEXT(TODAY(), "DDDD")</t>
  </si>
  <si>
    <r>
      <t xml:space="preserve">Try it using TODAY() </t>
    </r>
    <r>
      <rPr>
        <sz val="14"/>
        <color theme="9" tint="-0.499984740745262"/>
        <rFont val="Arial"/>
        <family val="2"/>
      </rPr>
      <t>➡️</t>
    </r>
  </si>
  <si>
    <t>Create the format for DDD MMM D</t>
  </si>
  <si>
    <t xml:space="preserve">✔️ </t>
  </si>
  <si>
    <t>Create the format for MMMM - YYYY - DD</t>
  </si>
  <si>
    <t>Current Time    =NOW()</t>
  </si>
  <si>
    <t>The formula to insert the current time is =NOW()</t>
  </si>
  <si>
    <t>Time formats contain H=Hour, M=Minutes, S=Seconds, AM/PM</t>
  </si>
  <si>
    <t>Formula: =TEXT(NOW(), "H:MM AM/PM")</t>
  </si>
  <si>
    <t>Time formatted using the Home ribbon</t>
  </si>
  <si>
    <t>The function is =NOW()</t>
  </si>
  <si>
    <t>=TEXT(NOW(),"HH:MM AM/PM")</t>
  </si>
  <si>
    <r>
      <t xml:space="preserve">Try it using any format </t>
    </r>
    <r>
      <rPr>
        <sz val="14"/>
        <color theme="9" tint="-0.499984740745262"/>
        <rFont val="Arial"/>
        <family val="2"/>
      </rPr>
      <t>➡️</t>
    </r>
  </si>
  <si>
    <r>
      <t>Percentage</t>
    </r>
    <r>
      <rPr>
        <sz val="14"/>
        <color theme="1"/>
        <rFont val="Arial"/>
        <family val="2"/>
      </rPr>
      <t>:</t>
    </r>
  </si>
  <si>
    <t>When converting decimal numbers to percentages, remember the decimal place will move to the right 2 places.</t>
  </si>
  <si>
    <t>0.285 converted to % becomes 28.5%</t>
  </si>
  <si>
    <t>Notice there is a decimal</t>
  </si>
  <si>
    <t>=TEXT(C42,"0.0%")</t>
  </si>
  <si>
    <t>Where this formula shows the cell address of C42, the number could be typed in</t>
  </si>
  <si>
    <r>
      <t xml:space="preserve">Try it using C45 </t>
    </r>
    <r>
      <rPr>
        <sz val="14"/>
        <color theme="9" tint="-0.499984740745262"/>
        <rFont val="Arial"/>
        <family val="2"/>
      </rPr>
      <t>➡️</t>
    </r>
  </si>
  <si>
    <t>Create the format for 0.0%</t>
  </si>
  <si>
    <r>
      <t xml:space="preserve">Try it using C46 </t>
    </r>
    <r>
      <rPr>
        <sz val="14"/>
        <color theme="9" tint="-0.499984740745262"/>
        <rFont val="Arial"/>
        <family val="2"/>
      </rPr>
      <t>➡️</t>
    </r>
  </si>
  <si>
    <t>Create the format for 0%</t>
  </si>
  <si>
    <r>
      <t>Fraction</t>
    </r>
    <r>
      <rPr>
        <sz val="14"/>
        <color theme="1"/>
        <rFont val="Arial"/>
        <family val="2"/>
      </rPr>
      <t>:</t>
    </r>
  </si>
  <si>
    <t>=TEXT(C49,"# ?/?")</t>
  </si>
  <si>
    <t>Where this formula shows the cell address of C49, the number could be typed in</t>
  </si>
  <si>
    <r>
      <t xml:space="preserve">Try it using C52 </t>
    </r>
    <r>
      <rPr>
        <sz val="14"/>
        <color theme="9" tint="-0.499984740745262"/>
        <rFont val="Arial"/>
        <family val="2"/>
      </rPr>
      <t>➡️</t>
    </r>
  </si>
  <si>
    <t>The result will be 5 3/4</t>
  </si>
  <si>
    <t>=TEXT(C52,"# ?/?")</t>
  </si>
  <si>
    <t>Sales Rep</t>
  </si>
  <si>
    <t>Kim</t>
  </si>
  <si>
    <t>Name the Macro without using spaces</t>
  </si>
  <si>
    <t>Identify a shortcut key if necessary</t>
  </si>
  <si>
    <t>Decide where to store the macro</t>
  </si>
  <si>
    <t>The Description is to identify the macro, it is optional</t>
  </si>
  <si>
    <t>Click OK</t>
  </si>
  <si>
    <t>The macro is now recording</t>
  </si>
  <si>
    <t>Remember to click the Relative Reference Button when you need relative cells</t>
  </si>
  <si>
    <t>Jan</t>
  </si>
  <si>
    <t>Feb</t>
  </si>
  <si>
    <t>Mar</t>
  </si>
  <si>
    <t>Apr</t>
  </si>
  <si>
    <t>May</t>
  </si>
  <si>
    <t>Jun</t>
  </si>
  <si>
    <t>Grand Totals</t>
  </si>
  <si>
    <t>Ocean Marine</t>
  </si>
  <si>
    <t>Inland Marine</t>
  </si>
  <si>
    <t>Commercial Marine</t>
  </si>
  <si>
    <t>In this example, a space delimits the items</t>
  </si>
  <si>
    <t>Ocean</t>
  </si>
  <si>
    <t>Marine</t>
  </si>
  <si>
    <t>Inland</t>
  </si>
  <si>
    <t>Commercial</t>
  </si>
  <si>
    <t>testthis</t>
  </si>
  <si>
    <t>\dropdowns$4:$6</t>
  </si>
  <si>
    <t>Middle Initial</t>
  </si>
  <si>
    <t>K</t>
  </si>
  <si>
    <t>Mai Le, Sales</t>
  </si>
  <si>
    <t>P</t>
  </si>
  <si>
    <t>Moloai</t>
  </si>
  <si>
    <t>Cam Moloai, IT</t>
  </si>
  <si>
    <t>Juan Herkez, HR</t>
  </si>
  <si>
    <t>Xing</t>
  </si>
  <si>
    <t>Z</t>
  </si>
  <si>
    <t>Won</t>
  </si>
  <si>
    <t>Xing Won, Sales</t>
  </si>
  <si>
    <t>Paca</t>
  </si>
  <si>
    <t>O</t>
  </si>
  <si>
    <t>Zuaeli</t>
  </si>
  <si>
    <t>Paca Zuaeli, HR</t>
  </si>
  <si>
    <t>T</t>
  </si>
  <si>
    <t>Tod Marsh, IT</t>
  </si>
  <si>
    <t>L</t>
  </si>
  <si>
    <t>Oz Stoa, Sales</t>
  </si>
  <si>
    <t>Nan</t>
  </si>
  <si>
    <t>Anne</t>
  </si>
  <si>
    <t>Astair</t>
  </si>
  <si>
    <t>Nan Astair, Sales</t>
  </si>
  <si>
    <t>Steve</t>
  </si>
  <si>
    <t>B</t>
  </si>
  <si>
    <t>Brown</t>
  </si>
  <si>
    <t>Steve Brown, HR</t>
  </si>
  <si>
    <t>Thomas</t>
  </si>
  <si>
    <t>Kim Thomas, Sales</t>
  </si>
  <si>
    <t>Malawi</t>
  </si>
  <si>
    <t>Zanubi</t>
  </si>
  <si>
    <t>Malawi Zanubi, IT</t>
  </si>
  <si>
    <t>Circular Reference, select and use Evaluate Formula in Formulas Tools</t>
  </si>
  <si>
    <t>Division One Totals</t>
  </si>
  <si>
    <t>Division Two Totals</t>
  </si>
  <si>
    <t>Division Three Totals</t>
  </si>
  <si>
    <t>Division Four Totals</t>
  </si>
  <si>
    <t>Indicates the item is approved to be paid</t>
  </si>
  <si>
    <t>Invoice #</t>
  </si>
  <si>
    <t>Identify the steps of the macro prior to recording the macro</t>
  </si>
  <si>
    <t xml:space="preserve">If the menu is not visible: </t>
  </si>
  <si>
    <t>The Record Macro dialog box opens</t>
  </si>
  <si>
    <t>Macros require a macro-enabled file format (.xlsm or .xlsb)</t>
  </si>
  <si>
    <t>If your workbook is in the standard .xlsx format, Excel will prompt you to save it as a macro-enabled file</t>
  </si>
  <si>
    <r>
      <rPr>
        <sz val="12"/>
        <color theme="6" tint="-0.499984740745262"/>
        <rFont val="Aptos"/>
        <family val="2"/>
      </rPr>
      <t xml:space="preserve">➡️ </t>
    </r>
    <r>
      <rPr>
        <sz val="12"/>
        <rFont val="Aptos"/>
        <family val="2"/>
      </rPr>
      <t>Right-click on any menu item</t>
    </r>
  </si>
  <si>
    <r>
      <rPr>
        <sz val="12"/>
        <color theme="6" tint="-0.499984740745262"/>
        <rFont val="Aptos"/>
        <family val="2"/>
      </rPr>
      <t xml:space="preserve">➡️ </t>
    </r>
    <r>
      <rPr>
        <sz val="12"/>
        <rFont val="Aptos"/>
        <family val="2"/>
      </rPr>
      <t>Select Customize the Ribbon…(This open the Excel Options to the Customize Ribbon section)</t>
    </r>
  </si>
  <si>
    <r>
      <rPr>
        <sz val="12"/>
        <color theme="6" tint="-0.499984740745262"/>
        <rFont val="Aptos"/>
        <family val="2"/>
      </rPr>
      <t xml:space="preserve">➡️ </t>
    </r>
    <r>
      <rPr>
        <sz val="12"/>
        <rFont val="Aptos"/>
        <family val="2"/>
      </rPr>
      <t xml:space="preserve">On the right side of the dialog box under Customize the Ribbon, Main tabs, there is a list of tabs, check the box next to </t>
    </r>
    <r>
      <rPr>
        <b/>
        <sz val="12"/>
        <rFont val="Aptos"/>
        <family val="2"/>
      </rPr>
      <t>Developer</t>
    </r>
  </si>
  <si>
    <r>
      <t xml:space="preserve">Select the </t>
    </r>
    <r>
      <rPr>
        <b/>
        <sz val="12"/>
        <rFont val="Aptos"/>
        <family val="2"/>
      </rPr>
      <t>Developer Menu</t>
    </r>
  </si>
  <si>
    <r>
      <t xml:space="preserve">In the </t>
    </r>
    <r>
      <rPr>
        <b/>
        <sz val="12"/>
        <rFont val="Aptos"/>
        <family val="2"/>
      </rPr>
      <t>Code Group</t>
    </r>
    <r>
      <rPr>
        <sz val="12"/>
        <rFont val="Aptos"/>
        <family val="2"/>
      </rPr>
      <t xml:space="preserve"> ➡️ Select </t>
    </r>
    <r>
      <rPr>
        <b/>
        <sz val="12"/>
        <rFont val="Aptos"/>
        <family val="2"/>
      </rPr>
      <t>Record Macro</t>
    </r>
  </si>
  <si>
    <t>Use the New Workbook for standalone or
shareable macros</t>
  </si>
  <si>
    <t>This Workbook is for macros specific to the file
you are working on.</t>
  </si>
  <si>
    <t>The personal Macro workbook makes the macro
available in all workbooks</t>
  </si>
  <si>
    <t>To create a MACRO</t>
  </si>
  <si>
    <r>
      <t xml:space="preserve">Once a macro starts recording, the Start Recording button changes to Stop Recording - Go to the </t>
    </r>
    <r>
      <rPr>
        <b/>
        <sz val="12"/>
        <rFont val="Aptos"/>
        <family val="2"/>
      </rPr>
      <t xml:space="preserve">Developer ribbon </t>
    </r>
    <r>
      <rPr>
        <sz val="12"/>
        <rFont val="Aptos"/>
        <family val="2"/>
      </rPr>
      <t xml:space="preserve">and click the </t>
    </r>
    <r>
      <rPr>
        <b/>
        <sz val="12"/>
        <rFont val="Aptos"/>
        <family val="2"/>
      </rPr>
      <t xml:space="preserve">Stop Recording button </t>
    </r>
    <r>
      <rPr>
        <sz val="12"/>
        <rFont val="Aptos"/>
        <family val="2"/>
      </rPr>
      <t>in the Code group</t>
    </r>
  </si>
  <si>
    <t>Alternate method to start and stop recording</t>
  </si>
  <si>
    <t>On the Status Bar at the bottom of the Excel window use the Macro Recording button</t>
  </si>
  <si>
    <t>If this button is not visible, it needs to be turned on by using a right-click on the Status bar and in the list of options click on Macro Recording</t>
  </si>
  <si>
    <r>
      <t xml:space="preserve">To locate and run a recorded macro, click the </t>
    </r>
    <r>
      <rPr>
        <b/>
        <sz val="12"/>
        <rFont val="Aptos"/>
        <family val="2"/>
      </rPr>
      <t>Marcros button</t>
    </r>
  </si>
  <si>
    <t>The task:  The user is to determine which invoices to pay. If an invoice should be paid the Total is made green and the user's initials are typed in the Approved by line below the Total.</t>
  </si>
  <si>
    <t>ST</t>
  </si>
  <si>
    <t>Example: The first 2 invoices are marked to be paid, the 3rd one is not.</t>
  </si>
  <si>
    <r>
      <t xml:space="preserve">Try it using orange and playing back using the Macro dialog box </t>
    </r>
    <r>
      <rPr>
        <sz val="14"/>
        <color rgb="FFFFC000"/>
        <rFont val="Univers Condensed Light"/>
        <family val="2"/>
      </rPr>
      <t>⬇️</t>
    </r>
  </si>
  <si>
    <r>
      <t xml:space="preserve">Try it using pink and a keyboard shortcut </t>
    </r>
    <r>
      <rPr>
        <sz val="14"/>
        <color rgb="FFFF00FF"/>
        <rFont val="Univers Condensed Light"/>
        <family val="2"/>
      </rPr>
      <t>⬇️</t>
    </r>
  </si>
  <si>
    <r>
      <t xml:space="preserve">Try it using green with a keyboard shortcut and assign to a button </t>
    </r>
    <r>
      <rPr>
        <sz val="14"/>
        <color theme="6" tint="-0.499984740745262"/>
        <rFont val="Univers Condensed Light"/>
        <family val="2"/>
      </rPr>
      <t>⬇️</t>
    </r>
  </si>
  <si>
    <r>
      <t xml:space="preserve">Try it WRONG using blue and a keyboard shortcut </t>
    </r>
    <r>
      <rPr>
        <sz val="14"/>
        <color theme="3" tint="0.249977111117893"/>
        <rFont val="Univers Condensed Light"/>
        <family val="2"/>
      </rPr>
      <t>⬇️</t>
    </r>
  </si>
  <si>
    <t>Quick Chart is not an official term, it refers to a fast way to create a chart using Excel's built-in features.</t>
  </si>
  <si>
    <r>
      <t xml:space="preserve">The quickest method to generate a chart in Excel is by using the </t>
    </r>
    <r>
      <rPr>
        <b/>
        <sz val="16"/>
        <color rgb="FF0F1419"/>
        <rFont val="Aptos"/>
        <family val="2"/>
      </rPr>
      <t>Recommended Charts</t>
    </r>
    <r>
      <rPr>
        <sz val="16"/>
        <color rgb="FF0F1419"/>
        <rFont val="Aptos"/>
        <family val="2"/>
      </rPr>
      <t xml:space="preserve"> tool or the </t>
    </r>
    <r>
      <rPr>
        <b/>
        <sz val="16"/>
        <color rgb="FF0F1419"/>
        <rFont val="Aptos"/>
        <family val="2"/>
      </rPr>
      <t>Quick Analysis</t>
    </r>
    <r>
      <rPr>
        <sz val="16"/>
        <color rgb="FF0F1419"/>
        <rFont val="Aptos"/>
        <family val="2"/>
      </rPr>
      <t xml:space="preserve"> feature.</t>
    </r>
  </si>
  <si>
    <t>Quick Analysis feature</t>
  </si>
  <si>
    <t>Sales Region</t>
  </si>
  <si>
    <t>Central</t>
  </si>
  <si>
    <t>1st QTR</t>
  </si>
  <si>
    <t>2nd QTR</t>
  </si>
  <si>
    <t>Mid Year</t>
  </si>
  <si>
    <t>Select Your Data: Highlight the range of data you want to chart</t>
  </si>
  <si>
    <t>With the data selected, a smart icon (a lightning bolt with a grid) appears at the bottom-right corner of the selection, click it</t>
  </si>
  <si>
    <r>
      <t xml:space="preserve">A new set of options pop up, click </t>
    </r>
    <r>
      <rPr>
        <b/>
        <sz val="16"/>
        <color rgb="FF0F1419"/>
        <rFont val="Aptos"/>
        <family val="2"/>
      </rPr>
      <t>Charts</t>
    </r>
  </si>
  <si>
    <t>Choose a chart from the suggested options (the options are based on your data)</t>
  </si>
  <si>
    <t>The chart appears on your spreadsheet</t>
  </si>
  <si>
    <t>Recommended Charts</t>
  </si>
  <si>
    <r>
      <t xml:space="preserve">Go to the </t>
    </r>
    <r>
      <rPr>
        <b/>
        <sz val="16"/>
        <color rgb="FF0F1419"/>
        <rFont val="Aptos"/>
        <family val="2"/>
      </rPr>
      <t>Insert tab</t>
    </r>
    <r>
      <rPr>
        <sz val="16"/>
        <color rgb="FF0F1419"/>
        <rFont val="Aptos"/>
        <family val="2"/>
      </rPr>
      <t xml:space="preserve"> on the ribbon, click </t>
    </r>
    <r>
      <rPr>
        <b/>
        <sz val="16"/>
        <color rgb="FF0F1419"/>
        <rFont val="Aptos"/>
        <family val="2"/>
      </rPr>
      <t>Recommended Charts</t>
    </r>
  </si>
  <si>
    <t>Select Your Data by highlighting the range of data you want to chart</t>
  </si>
  <si>
    <r>
      <rPr>
        <b/>
        <sz val="16"/>
        <color theme="1"/>
        <rFont val="Aptos"/>
        <family val="2"/>
      </rPr>
      <t xml:space="preserve">Click + CTRL + Click: </t>
    </r>
    <r>
      <rPr>
        <sz val="16"/>
        <color theme="1"/>
        <rFont val="Aptos"/>
        <family val="2"/>
      </rPr>
      <t xml:space="preserve"> Hold the CTRL key and select cells to chart non-adjacent data</t>
    </r>
  </si>
  <si>
    <r>
      <rPr>
        <b/>
        <sz val="16"/>
        <color theme="1"/>
        <rFont val="Aptos"/>
        <family val="2"/>
      </rPr>
      <t>Click + Shift + Click:</t>
    </r>
    <r>
      <rPr>
        <sz val="16"/>
        <color theme="1"/>
        <rFont val="Aptos"/>
        <family val="2"/>
      </rPr>
      <t xml:space="preserve"> Hold the Shift key and select cells to chart adjacent data</t>
    </r>
  </si>
  <si>
    <t>Then customize the chart</t>
  </si>
  <si>
    <t>Group</t>
  </si>
  <si>
    <t>Date Joined</t>
  </si>
  <si>
    <r>
      <rPr>
        <sz val="14"/>
        <color theme="6" tint="-0.499984740745262"/>
        <rFont val="Aptos"/>
        <family val="2"/>
      </rPr>
      <t>⬅️</t>
    </r>
    <r>
      <rPr>
        <sz val="14"/>
        <color theme="1"/>
        <rFont val="Aptos"/>
        <family val="2"/>
      </rPr>
      <t xml:space="preserve"> Double click to check out the CONCAT function</t>
    </r>
  </si>
  <si>
    <t>Try this format ➡️</t>
  </si>
  <si>
    <t>Use Juan ➡️</t>
  </si>
  <si>
    <t>=TEXTJOIN(delimiter, ignore_empty, text1, [text2], ...)</t>
  </si>
  <si>
    <t>Maximum text length in the result is 32,767 characters.</t>
  </si>
  <si>
    <t>TEXTJOIN combines text strings into one</t>
  </si>
  <si>
    <t>It uses a specified delimiter separating each piece of text</t>
  </si>
  <si>
    <t>It is handy for merging data into a single cell, saving you from tedious manual concatenation</t>
  </si>
  <si>
    <t>Apple</t>
  </si>
  <si>
    <t>Banana</t>
  </si>
  <si>
    <t>Peach</t>
  </si>
  <si>
    <t>Kiwi</t>
  </si>
  <si>
    <t>Using TEXTJOIN to combine the fruit</t>
  </si>
  <si>
    <t>⬅️</t>
  </si>
  <si>
    <t>⬇️</t>
  </si>
  <si>
    <t>Using TEXTJOIN to combine the fruit, leaving the space</t>
  </si>
  <si>
    <t>Using TEXTJOIN to combine the fruit, removing the space</t>
  </si>
  <si>
    <r>
      <t>delimiter</t>
    </r>
    <r>
      <rPr>
        <sz val="16"/>
        <color rgb="FF000000"/>
        <rFont val="Aptos"/>
        <family val="2"/>
      </rPr>
      <t>: The character or string you want between each text item - this is text so enclose in double quotes " "</t>
    </r>
  </si>
  <si>
    <r>
      <t>text1, [text2], ...</t>
    </r>
    <r>
      <rPr>
        <sz val="16"/>
        <color rgb="FF000000"/>
        <rFont val="Aptos"/>
        <family val="2"/>
      </rPr>
      <t>: The text items to combine—can be cell references, ranges, or literal text</t>
    </r>
  </si>
  <si>
    <r>
      <t>ignore_empty</t>
    </r>
    <r>
      <rPr>
        <sz val="16"/>
        <color rgb="FF000000"/>
        <rFont val="Aptos"/>
        <family val="2"/>
      </rPr>
      <t>: TRUE (ignores empty cells) or FALSE (includes them as part of the result)</t>
    </r>
  </si>
  <si>
    <t>Only works in Excel 2016 or later (including Microsoft 365), older versions use CONCAT</t>
  </si>
  <si>
    <t>🟢</t>
  </si>
  <si>
    <t>Example</t>
  </si>
  <si>
    <t xml:space="preserve">You Try It </t>
  </si>
  <si>
    <t>Cow</t>
  </si>
  <si>
    <t>Pig</t>
  </si>
  <si>
    <t>Swan</t>
  </si>
  <si>
    <t>Cat</t>
  </si>
  <si>
    <t>Dog</t>
  </si>
  <si>
    <t>Rhino</t>
  </si>
  <si>
    <t>Goat</t>
  </si>
  <si>
    <t>Deer</t>
  </si>
  <si>
    <t>Division One</t>
  </si>
  <si>
    <t>Division Two</t>
  </si>
  <si>
    <t>Division Three</t>
  </si>
  <si>
    <t>Division Four</t>
  </si>
  <si>
    <t>2nd
Qtr</t>
  </si>
  <si>
    <t>Totals Label</t>
  </si>
  <si>
    <t>Grand
Totals</t>
  </si>
  <si>
    <r>
      <rPr>
        <b/>
        <sz val="16"/>
        <color rgb="FF0000FF"/>
        <rFont val="Aptos"/>
        <family val="2"/>
      </rPr>
      <t xml:space="preserve">➡️ </t>
    </r>
    <r>
      <rPr>
        <b/>
        <sz val="16"/>
        <color rgb="FF0F1419"/>
        <rFont val="Aptos"/>
        <family val="2"/>
      </rPr>
      <t>Blue arrows</t>
    </r>
    <r>
      <rPr>
        <sz val="16"/>
        <color rgb="FF0F1419"/>
        <rFont val="Aptos"/>
        <family val="2"/>
      </rPr>
      <t>: Indicate normal precedent or dependent relationships with no errors</t>
    </r>
  </si>
  <si>
    <r>
      <rPr>
        <b/>
        <sz val="16"/>
        <color rgb="FFEE0000"/>
        <rFont val="Aptos"/>
        <family val="2"/>
      </rPr>
      <t>➡️</t>
    </r>
    <r>
      <rPr>
        <b/>
        <sz val="16"/>
        <color rgb="FF0F1419"/>
        <rFont val="Aptos"/>
        <family val="2"/>
      </rPr>
      <t xml:space="preserve"> Red arrows</t>
    </r>
    <r>
      <rPr>
        <sz val="16"/>
        <color rgb="FF0F1419"/>
        <rFont val="Aptos"/>
        <family val="2"/>
      </rPr>
      <t>: Highlight cells causing errors (e.g., #DIV/0!, #VALUE!) when tracing errors</t>
    </r>
  </si>
  <si>
    <r>
      <t>➡️  Black arrows</t>
    </r>
    <r>
      <rPr>
        <sz val="16"/>
        <color rgb="FF0F1419"/>
        <rFont val="Aptos"/>
        <family val="2"/>
      </rPr>
      <t>: Point to references on another worksheet or workbook</t>
    </r>
  </si>
  <si>
    <t xml:space="preserve">Percent of 1st Qtr </t>
  </si>
  <si>
    <t>IF colored arrows appear:</t>
  </si>
  <si>
    <t>Link to another sheet</t>
  </si>
  <si>
    <t>2024 Sales</t>
  </si>
  <si>
    <r>
      <t>The </t>
    </r>
    <r>
      <rPr>
        <b/>
        <sz val="14"/>
        <color rgb="FF111111"/>
        <rFont val="Segoe UI"/>
        <family val="2"/>
      </rPr>
      <t>top 5</t>
    </r>
    <r>
      <rPr>
        <sz val="14"/>
        <color rgb="FF111111"/>
        <rFont val="Segoe UI"/>
        <family val="2"/>
      </rPr>
      <t> stocks from the </t>
    </r>
    <r>
      <rPr>
        <b/>
        <sz val="14"/>
        <color rgb="FF111111"/>
        <rFont val="Segoe UI"/>
        <family val="2"/>
      </rPr>
      <t xml:space="preserve">Dow Jones Industrial Average (DJIA)
</t>
    </r>
    <r>
      <rPr>
        <sz val="14"/>
        <color rgb="FF111111"/>
        <rFont val="Segoe UI"/>
        <family val="2"/>
      </rPr>
      <t>as of the most recent closing February 21, 2025:</t>
    </r>
  </si>
  <si>
    <t>NVDA</t>
  </si>
  <si>
    <t>Nvidia</t>
  </si>
  <si>
    <t>Walmart</t>
  </si>
  <si>
    <t>WMT</t>
  </si>
  <si>
    <t>3M</t>
  </si>
  <si>
    <t>MMM</t>
  </si>
  <si>
    <t>IBM</t>
  </si>
  <si>
    <t>Value</t>
  </si>
  <si>
    <t>Company</t>
  </si>
  <si>
    <t>Ticker</t>
  </si>
  <si>
    <r>
      <t xml:space="preserve">Click a cell to see an example of a list </t>
    </r>
    <r>
      <rPr>
        <sz val="14"/>
        <color theme="6" tint="-0.249977111117893"/>
        <rFont val="Univers Condensed Light"/>
        <family val="2"/>
      </rPr>
      <t>⬇️</t>
    </r>
  </si>
  <si>
    <r>
      <t xml:space="preserve">Let's make a list
</t>
    </r>
    <r>
      <rPr>
        <sz val="14"/>
        <color theme="6" tint="-0.249977111117893"/>
        <rFont val="Univers Condensed Light"/>
        <family val="2"/>
      </rPr>
      <t>⬇️</t>
    </r>
  </si>
  <si>
    <r>
      <t xml:space="preserve">Click a cell to see a ticker example </t>
    </r>
    <r>
      <rPr>
        <sz val="14"/>
        <color theme="6" tint="-0.249977111117893"/>
        <rFont val="Univers Condensed Light"/>
        <family val="2"/>
      </rPr>
      <t>⬇️</t>
    </r>
  </si>
  <si>
    <t>Transpose one column or row at a time or the entire table</t>
  </si>
  <si>
    <t xml:space="preserve">Try It </t>
  </si>
  <si>
    <t>Use the Paste button in the Home Ribbon</t>
  </si>
  <si>
    <t>Use the Paste Special option and check the Transpose box at the bottom right</t>
  </si>
  <si>
    <r>
      <t xml:space="preserve">Directions refer to </t>
    </r>
    <r>
      <rPr>
        <sz val="18"/>
        <color theme="6" tint="-0.249977111117893"/>
        <rFont val="Aptos"/>
        <family val="2"/>
      </rPr>
      <t>⬇️</t>
    </r>
  </si>
  <si>
    <t>To convert multiple items in a column to separate columns use the Text to Columns feature</t>
  </si>
  <si>
    <t>Be certain the columns to the right of the selected text are empty</t>
  </si>
  <si>
    <t>In this example Ocean Marine will leave the word Ocean and move Marine to the next column</t>
  </si>
  <si>
    <t>Select the cells that will be divided into multiple columns</t>
  </si>
  <si>
    <r>
      <t xml:space="preserve">From the </t>
    </r>
    <r>
      <rPr>
        <b/>
        <sz val="18"/>
        <rFont val="Aptos"/>
        <family val="2"/>
      </rPr>
      <t>Data tab</t>
    </r>
    <r>
      <rPr>
        <sz val="18"/>
        <rFont val="Aptos"/>
        <family val="2"/>
      </rPr>
      <t xml:space="preserve"> select </t>
    </r>
    <r>
      <rPr>
        <b/>
        <sz val="18"/>
        <rFont val="Aptos"/>
        <family val="2"/>
      </rPr>
      <t>Text to Columns…</t>
    </r>
  </si>
  <si>
    <t>A dialog box opens asking what type of data is selected</t>
  </si>
  <si>
    <t>Delimited means commas, tabs, spaces, etc separate the items</t>
  </si>
  <si>
    <t>Select the proper data type, delimited or fixed width - this example is delimited</t>
  </si>
  <si>
    <t>Click the Next button</t>
  </si>
  <si>
    <t>Select the delimiter ~ in this example it is a space</t>
  </si>
  <si>
    <t>Click the Next button and complete the Wizard</t>
  </si>
  <si>
    <t>When complete the list will appear in two columns</t>
  </si>
  <si>
    <r>
      <t xml:space="preserve">Try It </t>
    </r>
    <r>
      <rPr>
        <sz val="14"/>
        <color theme="6" tint="-0.249977111117893"/>
        <rFont val="Univers Condensed Light"/>
        <family val="2"/>
      </rPr>
      <t>⬇️</t>
    </r>
  </si>
  <si>
    <t>Rep, Department</t>
  </si>
  <si>
    <r>
      <rPr>
        <b/>
        <sz val="14"/>
        <color theme="6" tint="-0.249977111117893"/>
        <rFont val="Univers Condensed Light"/>
        <family val="2"/>
      </rPr>
      <t>⬅️</t>
    </r>
    <r>
      <rPr>
        <b/>
        <sz val="14"/>
        <color theme="1"/>
        <rFont val="Univers Condensed Light"/>
        <family val="2"/>
      </rPr>
      <t xml:space="preserve"> Try It</t>
    </r>
  </si>
  <si>
    <t>Rules for Math:</t>
  </si>
  <si>
    <r>
      <rPr>
        <b/>
        <sz val="14"/>
        <rFont val="Arial Narrow"/>
        <family val="2"/>
      </rPr>
      <t xml:space="preserve">1.  </t>
    </r>
    <r>
      <rPr>
        <sz val="14"/>
        <rFont val="Arial Narrow"/>
        <family val="2"/>
      </rPr>
      <t>Must use numbers or range names</t>
    </r>
  </si>
  <si>
    <r>
      <rPr>
        <b/>
        <sz val="14"/>
        <rFont val="Arial Narrow"/>
        <family val="2"/>
      </rPr>
      <t xml:space="preserve">2.  </t>
    </r>
    <r>
      <rPr>
        <sz val="14"/>
        <rFont val="Arial Narrow"/>
        <family val="2"/>
      </rPr>
      <t>Appropriate symbols for numbers may be used</t>
    </r>
  </si>
  <si>
    <r>
      <rPr>
        <b/>
        <sz val="14"/>
        <rFont val="Arial Narrow"/>
        <family val="2"/>
      </rPr>
      <t xml:space="preserve">3.  </t>
    </r>
    <r>
      <rPr>
        <sz val="14"/>
        <rFont val="Arial Narrow"/>
        <family val="2"/>
      </rPr>
      <t>Use the decimal version of percent rather than the % symbol</t>
    </r>
  </si>
  <si>
    <r>
      <rPr>
        <b/>
        <sz val="14"/>
        <rFont val="Arial Narrow"/>
        <family val="2"/>
      </rPr>
      <t xml:space="preserve">4.  </t>
    </r>
    <r>
      <rPr>
        <sz val="14"/>
        <rFont val="Arial Narrow"/>
        <family val="2"/>
      </rPr>
      <t>Use the appropriate order of math operations</t>
    </r>
  </si>
  <si>
    <r>
      <rPr>
        <b/>
        <sz val="14"/>
        <rFont val="Arial Narrow"/>
        <family val="2"/>
      </rPr>
      <t xml:space="preserve">5.  </t>
    </r>
    <r>
      <rPr>
        <sz val="14"/>
        <rFont val="Arial Narrow"/>
        <family val="2"/>
      </rPr>
      <t>Use the rules for math functions</t>
    </r>
  </si>
  <si>
    <r>
      <rPr>
        <b/>
        <sz val="14"/>
        <rFont val="Arial Narrow"/>
        <family val="2"/>
      </rPr>
      <t xml:space="preserve">6.  </t>
    </r>
    <r>
      <rPr>
        <sz val="14"/>
        <rFont val="Arial Narrow"/>
        <family val="2"/>
      </rPr>
      <t>NO spaces</t>
    </r>
  </si>
  <si>
    <r>
      <rPr>
        <b/>
        <sz val="14"/>
        <rFont val="Arial Narrow"/>
        <family val="2"/>
      </rPr>
      <t xml:space="preserve">7.  </t>
    </r>
    <r>
      <rPr>
        <sz val="14"/>
        <rFont val="Arial Narrow"/>
        <family val="2"/>
      </rPr>
      <t>Use $ to indicate an absolute value (the F4 key will automatically add the $)</t>
    </r>
  </si>
  <si>
    <r>
      <rPr>
        <b/>
        <sz val="14"/>
        <rFont val="Arial Narrow"/>
        <family val="2"/>
      </rPr>
      <t xml:space="preserve">8.  </t>
    </r>
    <r>
      <rPr>
        <sz val="14"/>
        <rFont val="Arial Narrow"/>
        <family val="2"/>
      </rPr>
      <t>If text is required in a function the text must be enclosed in double quotes  "text"</t>
    </r>
  </si>
  <si>
    <t>Rules for Math Functions</t>
  </si>
  <si>
    <r>
      <rPr>
        <b/>
        <sz val="14"/>
        <rFont val="Arial Narrow"/>
        <family val="2"/>
      </rPr>
      <t xml:space="preserve">1.  </t>
    </r>
    <r>
      <rPr>
        <sz val="14"/>
        <rFont val="Arial Narrow"/>
        <family val="2"/>
      </rPr>
      <t>ALWAYS begin with =</t>
    </r>
  </si>
  <si>
    <r>
      <rPr>
        <b/>
        <sz val="14"/>
        <rFont val="Arial Narrow"/>
        <family val="2"/>
      </rPr>
      <t xml:space="preserve">2.  </t>
    </r>
    <r>
      <rPr>
        <sz val="14"/>
        <rFont val="Arial Narrow"/>
        <family val="2"/>
      </rPr>
      <t>Name the function</t>
    </r>
  </si>
  <si>
    <r>
      <rPr>
        <b/>
        <sz val="14"/>
        <rFont val="Arial Narrow"/>
        <family val="2"/>
      </rPr>
      <t xml:space="preserve">3.  </t>
    </r>
    <r>
      <rPr>
        <sz val="14"/>
        <rFont val="Arial Narrow"/>
        <family val="2"/>
      </rPr>
      <t>Type a left parenthesis (</t>
    </r>
  </si>
  <si>
    <r>
      <rPr>
        <b/>
        <sz val="14"/>
        <rFont val="Arial Narrow"/>
        <family val="2"/>
      </rPr>
      <t xml:space="preserve">4.  </t>
    </r>
    <r>
      <rPr>
        <sz val="14"/>
        <rFont val="Arial Narrow"/>
        <family val="2"/>
      </rPr>
      <t>Include the Arguments</t>
    </r>
  </si>
  <si>
    <r>
      <rPr>
        <b/>
        <sz val="14"/>
        <rFont val="Arial Narrow"/>
        <family val="2"/>
      </rPr>
      <t xml:space="preserve">5.  </t>
    </r>
    <r>
      <rPr>
        <sz val="14"/>
        <rFont val="Arial Narrow"/>
        <family val="2"/>
      </rPr>
      <t>Close the arguments with a right parenthesis )</t>
    </r>
  </si>
  <si>
    <r>
      <rPr>
        <b/>
        <sz val="14"/>
        <rFont val="Arial Narrow"/>
        <family val="2"/>
      </rPr>
      <t xml:space="preserve">6.  </t>
    </r>
    <r>
      <rPr>
        <sz val="14"/>
        <rFont val="Arial Narrow"/>
        <family val="2"/>
      </rPr>
      <t>Use the ENTER or TAB key on the keyboard to finish the equation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</si>
</sst>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quot;$&quot;* #,##0_);_(&quot;$&quot;* \(#,##0\);_(&quot;$&quot;* &quot;-&quot;??_);_(@_)"/>
    <numFmt numFmtId="165" formatCode="00"/>
    <numFmt numFmtId="166" formatCode="&quot;$&quot;#,##0.00;[Red]&quot;$&quot;#,##0.00"/>
    <numFmt numFmtId="167" formatCode="[$-F400]h:mm:ss\ AM/PM"/>
    <numFmt numFmtId="168" formatCode="\I\-00\-00"/>
    <numFmt numFmtId="169" formatCode="&quot;$&quot;\ \ #,##0"/>
    <numFmt numFmtId="170" formatCode="_(* #,##0_);_(* \(#,##0\);_(* &quot;-&quot;??_);_(@_)"/>
    <numFmt numFmtId="171" formatCode="&quot;$&quot;#,##0.00"/>
  </numFmts>
  <fonts count="104">
    <font>
      <sz val="11"/>
      <color theme="1"/>
      <name val="Aptos"/>
      <family val="2"/>
      <scheme val="minor"/>
    </font>
    <font>
      <b/>
      <sz val="11"/>
      <color theme="1"/>
      <name val="Aptos"/>
      <family val="2"/>
      <scheme val="minor"/>
    </font>
    <font>
      <u/>
      <sz val="11"/>
      <color theme="10"/>
      <name val="Aptos"/>
      <family val="2"/>
      <scheme val="minor"/>
    </font>
    <font>
      <sz val="14"/>
      <color theme="1"/>
      <name val="Aptos"/>
      <family val="2"/>
      <scheme val="minor"/>
    </font>
    <font>
      <sz val="8"/>
      <name val="Aptos"/>
      <family val="2"/>
      <scheme val="minor"/>
    </font>
    <font>
      <b/>
      <sz val="12"/>
      <color rgb="FF111111"/>
      <name val="Segoe UI"/>
      <family val="2"/>
    </font>
    <font>
      <b/>
      <sz val="16"/>
      <color theme="1"/>
      <name val="Aptos"/>
      <family val="2"/>
      <scheme val="minor"/>
    </font>
    <font>
      <sz val="14"/>
      <color theme="1"/>
      <name val="Arial"/>
      <family val="2"/>
    </font>
    <font>
      <sz val="11"/>
      <color theme="1"/>
      <name val="Aptos"/>
      <family val="2"/>
      <scheme val="minor"/>
    </font>
    <font>
      <sz val="11"/>
      <color theme="1"/>
      <name val="Aptos"/>
      <family val="2"/>
    </font>
    <font>
      <b/>
      <sz val="18"/>
      <color theme="1"/>
      <name val="Aptos"/>
      <family val="2"/>
      <scheme val="minor"/>
    </font>
    <font>
      <sz val="12"/>
      <color rgb="FF111111"/>
      <name val="Segoe UI"/>
      <family val="2"/>
    </font>
    <font>
      <b/>
      <sz val="14"/>
      <color rgb="FF111111"/>
      <name val="Segoe UI"/>
      <family val="2"/>
    </font>
    <font>
      <sz val="14"/>
      <color rgb="FF111111"/>
      <name val="Segoe UI"/>
      <family val="2"/>
    </font>
    <font>
      <b/>
      <sz val="14"/>
      <color theme="1"/>
      <name val="Arial"/>
      <family val="2"/>
    </font>
    <font>
      <b/>
      <sz val="18"/>
      <name val="Aptos"/>
      <family val="2"/>
      <scheme val="minor"/>
    </font>
    <font>
      <sz val="14"/>
      <color theme="1"/>
      <name val="Univers Condensed Light"/>
      <family val="2"/>
    </font>
    <font>
      <sz val="18"/>
      <color rgb="FF000000"/>
      <name val="Aptos"/>
      <family val="2"/>
    </font>
    <font>
      <b/>
      <sz val="18"/>
      <color theme="1"/>
      <name val="Calibri"/>
      <family val="2"/>
    </font>
    <font>
      <b/>
      <sz val="36"/>
      <color theme="1"/>
      <name val="Aptos"/>
      <family val="2"/>
    </font>
    <font>
      <b/>
      <sz val="24"/>
      <color theme="3" tint="0.499984740745262"/>
      <name val="Aptos"/>
      <family val="2"/>
    </font>
    <font>
      <b/>
      <sz val="24"/>
      <color theme="3" tint="0.249977111117893"/>
      <name val="Aptos"/>
      <family val="2"/>
    </font>
    <font>
      <sz val="24"/>
      <color theme="3" tint="9.9978637043366805E-2"/>
      <name val="Amasis MT Pro Medium"/>
      <family val="1"/>
    </font>
    <font>
      <b/>
      <u/>
      <sz val="16"/>
      <color theme="3" tint="0.499984740745262"/>
      <name val="Amasis MT Pro Medium"/>
      <family val="1"/>
    </font>
    <font>
      <sz val="24"/>
      <color theme="3" tint="9.9978637043366805E-2"/>
      <name val="Aptos"/>
      <family val="2"/>
    </font>
    <font>
      <b/>
      <sz val="16"/>
      <color rgb="FF2F2F2F"/>
      <name val="Segoe UI"/>
      <family val="2"/>
    </font>
    <font>
      <sz val="16"/>
      <color rgb="FF2F2F2F"/>
      <name val="Segoe UI"/>
      <family val="2"/>
    </font>
    <font>
      <b/>
      <sz val="16"/>
      <color theme="8" tint="-0.249977111117893"/>
      <name val="Segoe UI"/>
      <family val="2"/>
    </font>
    <font>
      <sz val="16"/>
      <name val="Segoe UI"/>
      <family val="2"/>
    </font>
    <font>
      <b/>
      <sz val="11"/>
      <color rgb="FF2F2F2F"/>
      <name val="Segoe UI"/>
      <family val="2"/>
    </font>
    <font>
      <b/>
      <sz val="18"/>
      <color rgb="FF2F2F2F"/>
      <name val="Segoe UI"/>
      <family val="2"/>
    </font>
    <font>
      <sz val="14"/>
      <color rgb="FF555555"/>
      <name val="Courier New"/>
      <family val="3"/>
    </font>
    <font>
      <b/>
      <sz val="14"/>
      <color rgb="FF2F2F2F"/>
      <name val="Arial"/>
      <family val="2"/>
    </font>
    <font>
      <sz val="14"/>
      <color theme="9" tint="-0.499984740745262"/>
      <name val="Univers Condensed Light"/>
      <family val="2"/>
    </font>
    <font>
      <b/>
      <sz val="14"/>
      <color rgb="FF2F2F2F"/>
      <name val="Aial"/>
    </font>
    <font>
      <sz val="14"/>
      <color rgb="FF2F2F2F"/>
      <name val="Aial"/>
    </font>
    <font>
      <i/>
      <sz val="14"/>
      <color theme="1"/>
      <name val="Arial"/>
      <family val="2"/>
    </font>
    <font>
      <sz val="18"/>
      <color theme="1"/>
      <name val="Arial Nova Cond Light"/>
      <family val="2"/>
    </font>
    <font>
      <sz val="18"/>
      <color theme="1"/>
      <name val="Arial"/>
      <family val="2"/>
    </font>
    <font>
      <b/>
      <sz val="14"/>
      <color theme="9" tint="-0.499984740745262"/>
      <name val="Arial"/>
      <family val="2"/>
    </font>
    <font>
      <sz val="12"/>
      <color theme="1"/>
      <name val="Arial Nova Cond Light"/>
      <family val="2"/>
    </font>
    <font>
      <b/>
      <i/>
      <sz val="14"/>
      <color theme="1"/>
      <name val="Arial"/>
      <family val="2"/>
    </font>
    <font>
      <sz val="14"/>
      <color theme="9" tint="-0.499984740745262"/>
      <name val="Arial"/>
      <family val="2"/>
    </font>
    <font>
      <sz val="16"/>
      <color theme="1"/>
      <name val="Arial Nova Cond Light"/>
      <family val="2"/>
    </font>
    <font>
      <sz val="22"/>
      <color theme="1"/>
      <name val="Aptos"/>
      <family val="2"/>
      <scheme val="minor"/>
    </font>
    <font>
      <sz val="12"/>
      <color theme="1"/>
      <name val="Aptos"/>
      <family val="2"/>
      <scheme val="minor"/>
    </font>
    <font>
      <sz val="14"/>
      <name val="Tahoma"/>
      <family val="2"/>
    </font>
    <font>
      <sz val="10"/>
      <name val="Arial"/>
      <family val="2"/>
    </font>
    <font>
      <sz val="14"/>
      <name val="Tahoma"/>
      <family val="2"/>
    </font>
    <font>
      <sz val="12"/>
      <name val="Arial Narrow"/>
      <family val="2"/>
    </font>
    <font>
      <b/>
      <sz val="12"/>
      <name val="Arial Narrow"/>
      <family val="2"/>
    </font>
    <font>
      <sz val="12"/>
      <color theme="1"/>
      <name val="Aptos"/>
      <family val="2"/>
    </font>
    <font>
      <sz val="12"/>
      <name val="Aptos"/>
      <family val="2"/>
    </font>
    <font>
      <sz val="12"/>
      <color theme="6" tint="-0.499984740745262"/>
      <name val="Aptos"/>
      <family val="2"/>
    </font>
    <font>
      <b/>
      <sz val="12"/>
      <name val="Aptos"/>
      <family val="2"/>
    </font>
    <font>
      <sz val="12"/>
      <color rgb="FF0F1419"/>
      <name val="Aptos"/>
      <family val="2"/>
    </font>
    <font>
      <sz val="14"/>
      <color rgb="FFFFC000"/>
      <name val="Univers Condensed Light"/>
      <family val="2"/>
    </font>
    <font>
      <sz val="14"/>
      <color theme="6" tint="-0.499984740745262"/>
      <name val="Univers Condensed Light"/>
      <family val="2"/>
    </font>
    <font>
      <sz val="14"/>
      <color rgb="FFFF00FF"/>
      <name val="Univers Condensed Light"/>
      <family val="2"/>
    </font>
    <font>
      <sz val="14"/>
      <color theme="3" tint="0.249977111117893"/>
      <name val="Univers Condensed Light"/>
      <family val="2"/>
    </font>
    <font>
      <sz val="16"/>
      <color rgb="FF0F1419"/>
      <name val="Aptos"/>
      <family val="2"/>
    </font>
    <font>
      <b/>
      <sz val="16"/>
      <color rgb="FF0F1419"/>
      <name val="Aptos"/>
      <family val="2"/>
    </font>
    <font>
      <sz val="16"/>
      <color theme="1"/>
      <name val="Aptos"/>
      <family val="2"/>
    </font>
    <font>
      <sz val="12"/>
      <name val="Aptos SemiBold"/>
      <family val="2"/>
    </font>
    <font>
      <sz val="11"/>
      <name val="Aptos SemiBold"/>
      <family val="2"/>
    </font>
    <font>
      <sz val="16"/>
      <name val="Aptos SemiBold"/>
      <family val="2"/>
    </font>
    <font>
      <sz val="14"/>
      <name val="Aptos SemiBold"/>
      <family val="2"/>
    </font>
    <font>
      <b/>
      <sz val="14"/>
      <name val="Aptos"/>
      <family val="2"/>
    </font>
    <font>
      <b/>
      <sz val="16"/>
      <name val="Aptos"/>
      <family val="2"/>
    </font>
    <font>
      <b/>
      <sz val="18"/>
      <name val="Aptos"/>
      <family val="2"/>
    </font>
    <font>
      <sz val="18"/>
      <name val="Aptos"/>
      <family val="2"/>
    </font>
    <font>
      <b/>
      <sz val="16"/>
      <color theme="1"/>
      <name val="Aptos"/>
      <family val="2"/>
    </font>
    <font>
      <sz val="14"/>
      <color theme="6" tint="-0.249977111117893"/>
      <name val="Univers Condensed Light"/>
      <family val="2"/>
    </font>
    <font>
      <b/>
      <sz val="14"/>
      <color theme="1"/>
      <name val="Univers Condensed Light"/>
      <family val="2"/>
    </font>
    <font>
      <b/>
      <sz val="14"/>
      <color theme="6" tint="-0.249977111117893"/>
      <name val="Univers Condensed Light"/>
      <family val="2"/>
    </font>
    <font>
      <sz val="14"/>
      <name val="Aptos"/>
      <family val="2"/>
    </font>
    <font>
      <sz val="14"/>
      <color theme="1"/>
      <name val="Aptos"/>
      <family val="2"/>
    </font>
    <font>
      <b/>
      <sz val="18"/>
      <color theme="1"/>
      <name val="Aptos"/>
      <family val="2"/>
    </font>
    <font>
      <b/>
      <sz val="14"/>
      <color theme="1"/>
      <name val="Aptos"/>
      <family val="2"/>
    </font>
    <font>
      <sz val="18"/>
      <color theme="1"/>
      <name val="Aptos"/>
      <family val="2"/>
    </font>
    <font>
      <sz val="14"/>
      <color theme="6" tint="-0.499984740745262"/>
      <name val="Aptos"/>
      <family val="2"/>
    </font>
    <font>
      <sz val="14"/>
      <color theme="0" tint="-0.34998626667073579"/>
      <name val="Aptos"/>
      <family val="2"/>
    </font>
    <font>
      <sz val="16"/>
      <color theme="1"/>
      <name val="Aptos"/>
      <family val="2"/>
      <scheme val="minor"/>
    </font>
    <font>
      <sz val="16"/>
      <color rgb="FF000000"/>
      <name val="Aptos"/>
      <family val="2"/>
    </font>
    <font>
      <b/>
      <sz val="16"/>
      <color rgb="FF000000"/>
      <name val="Aptos"/>
      <family val="2"/>
    </font>
    <font>
      <sz val="16"/>
      <color theme="6" tint="-0.249977111117893"/>
      <name val="Aptos"/>
      <family val="2"/>
      <scheme val="minor"/>
    </font>
    <font>
      <sz val="16"/>
      <color theme="0" tint="-0.34998626667073579"/>
      <name val="Aptos"/>
      <family val="2"/>
      <scheme val="minor"/>
    </font>
    <font>
      <sz val="6"/>
      <color theme="6" tint="-0.249977111117893"/>
      <name val="Abadi"/>
      <family val="2"/>
    </font>
    <font>
      <b/>
      <sz val="16"/>
      <color rgb="FF0000FF"/>
      <name val="Aptos"/>
      <family val="2"/>
    </font>
    <font>
      <sz val="16"/>
      <name val="Aptos"/>
      <family val="2"/>
    </font>
    <font>
      <b/>
      <sz val="16"/>
      <color rgb="FFEE0000"/>
      <name val="Aptos"/>
      <family val="2"/>
    </font>
    <font>
      <sz val="22"/>
      <color theme="1"/>
      <name val="Aptos"/>
      <family val="2"/>
    </font>
    <font>
      <b/>
      <sz val="16"/>
      <color theme="0"/>
      <name val="Aptos"/>
      <family val="2"/>
    </font>
    <font>
      <sz val="14"/>
      <color theme="1" tint="0.499984740745262"/>
      <name val="Aptos"/>
      <family val="2"/>
    </font>
    <font>
      <b/>
      <sz val="26"/>
      <name val="Aptos"/>
      <family val="2"/>
    </font>
    <font>
      <sz val="18"/>
      <color theme="6" tint="-0.249977111117893"/>
      <name val="Aptos"/>
      <family val="2"/>
    </font>
    <font>
      <b/>
      <i/>
      <u/>
      <sz val="18"/>
      <name val="Aptos"/>
      <family val="2"/>
    </font>
    <font>
      <b/>
      <i/>
      <sz val="18"/>
      <color indexed="56"/>
      <name val="Aptos"/>
      <family val="2"/>
    </font>
    <font>
      <b/>
      <sz val="20"/>
      <name val="Aptos"/>
      <family val="2"/>
      <scheme val="minor"/>
    </font>
    <font>
      <sz val="20"/>
      <name val="Aptos ExtraBold"/>
      <family val="2"/>
    </font>
    <font>
      <b/>
      <sz val="16"/>
      <color theme="0"/>
      <name val="Arial Narrow"/>
      <family val="2"/>
    </font>
    <font>
      <b/>
      <sz val="16"/>
      <name val="Arial Narrow"/>
      <family val="2"/>
    </font>
    <font>
      <sz val="14"/>
      <name val="Arial Narrow"/>
      <family val="2"/>
    </font>
    <font>
      <b/>
      <sz val="14"/>
      <name val="Arial Narrow"/>
      <family val="2"/>
    </font>
  </fonts>
  <fills count="30">
    <fill>
      <patternFill patternType="none"/>
    </fill>
    <fill>
      <patternFill patternType="gray125"/>
    </fill>
    <fill>
      <gradientFill degree="90">
        <stop position="0">
          <color rgb="FFE4E4E4"/>
        </stop>
        <stop position="0.5">
          <color theme="0" tint="-5.0965910824915313E-2"/>
        </stop>
        <stop position="1">
          <color rgb="FFE4E4E4"/>
        </stop>
      </gradientFill>
    </fill>
    <fill>
      <patternFill patternType="solid">
        <fgColor theme="9" tint="0.39997558519241921"/>
        <bgColor indexed="64"/>
      </patternFill>
    </fill>
    <fill>
      <gradientFill degree="90">
        <stop position="0">
          <color rgb="FFB3EBFF"/>
        </stop>
        <stop position="0.5">
          <color rgb="FFD5F4FF"/>
        </stop>
        <stop position="1">
          <color rgb="FFB3EBFF"/>
        </stop>
      </gradientFill>
    </fill>
    <fill>
      <gradientFill degree="90">
        <stop position="0">
          <color rgb="FFD5F4FF"/>
        </stop>
        <stop position="0.5">
          <color rgb="FFE5F8FF"/>
        </stop>
        <stop position="1">
          <color rgb="FFD5F4FF"/>
        </stop>
      </gradientFill>
    </fill>
    <fill>
      <gradientFill degree="90">
        <stop position="0">
          <color rgb="FFE6FDB0"/>
        </stop>
        <stop position="0.5">
          <color rgb="FFF7FEE7"/>
        </stop>
        <stop position="1">
          <color rgb="FFE6FDB0"/>
        </stop>
      </gradientFill>
    </fill>
    <fill>
      <gradientFill>
        <stop position="0">
          <color rgb="FFB9FFF2"/>
        </stop>
        <stop position="0.5">
          <color theme="0"/>
        </stop>
        <stop position="1">
          <color rgb="FFB9FFF2"/>
        </stop>
      </gradientFill>
    </fill>
    <fill>
      <gradientFill>
        <stop position="0">
          <color rgb="FFEEDDFF"/>
        </stop>
        <stop position="0.5">
          <color theme="0"/>
        </stop>
        <stop position="1">
          <color rgb="FFEEDDFF"/>
        </stop>
      </gradientFill>
    </fill>
    <fill>
      <gradientFill>
        <stop position="0">
          <color rgb="FFC1DAFF"/>
        </stop>
        <stop position="0.5">
          <color rgb="FFFFFFFF"/>
        </stop>
        <stop position="1">
          <color rgb="FFC1DAFF"/>
        </stop>
      </gradientFill>
    </fill>
    <fill>
      <gradientFill degree="90">
        <stop position="0">
          <color theme="9" tint="0.40000610370189521"/>
        </stop>
        <stop position="0.5">
          <color theme="9" tint="0.80001220740379042"/>
        </stop>
        <stop position="1">
          <color theme="9" tint="0.40000610370189521"/>
        </stop>
      </gradientFill>
    </fill>
    <fill>
      <gradientFill degree="90">
        <stop position="0">
          <color theme="9" tint="0.80001220740379042"/>
        </stop>
        <stop position="0.5">
          <color theme="0"/>
        </stop>
        <stop position="1">
          <color theme="9" tint="0.80001220740379042"/>
        </stop>
      </gradientFill>
    </fill>
    <fill>
      <patternFill patternType="solid">
        <fgColor theme="6" tint="0.59999389629810485"/>
        <bgColor indexed="64"/>
      </patternFill>
    </fill>
    <fill>
      <gradientFill degree="90">
        <stop position="0">
          <color theme="6" tint="0.59999389629810485"/>
        </stop>
        <stop position="0.5">
          <color theme="6"/>
        </stop>
        <stop position="1">
          <color theme="6" tint="0.59999389629810485"/>
        </stop>
      </gradientFill>
    </fill>
    <fill>
      <gradientFill degree="90">
        <stop position="0">
          <color theme="6"/>
        </stop>
        <stop position="0.5">
          <color theme="6" tint="0.59999389629810485"/>
        </stop>
        <stop position="1">
          <color theme="6"/>
        </stop>
      </gradientFill>
    </fill>
    <fill>
      <patternFill patternType="solid">
        <fgColor theme="6" tint="0.39997558519241921"/>
        <bgColor indexed="64"/>
      </patternFill>
    </fill>
    <fill>
      <patternFill patternType="solid">
        <fgColor theme="5" tint="0.59999389629810485"/>
        <bgColor indexed="64"/>
      </patternFill>
    </fill>
    <fill>
      <patternFill patternType="solid">
        <fgColor rgb="FFFF66FF"/>
        <bgColor indexed="64"/>
      </patternFill>
    </fill>
    <fill>
      <patternFill patternType="solid">
        <fgColor theme="3" tint="0.749992370372631"/>
        <bgColor indexed="64"/>
      </patternFill>
    </fill>
    <fill>
      <gradientFill degree="90">
        <stop position="0">
          <color theme="6" tint="0.40000610370189521"/>
        </stop>
        <stop position="0.5">
          <color theme="0"/>
        </stop>
        <stop position="1">
          <color theme="6" tint="0.40000610370189521"/>
        </stop>
      </gradientFill>
    </fill>
    <fill>
      <gradientFill>
        <stop position="0">
          <color theme="6" tint="0.80001220740379042"/>
        </stop>
        <stop position="0.5">
          <color theme="0"/>
        </stop>
        <stop position="1">
          <color theme="6" tint="0.80001220740379042"/>
        </stop>
      </gradientFill>
    </fill>
    <fill>
      <gradientFill>
        <stop position="0">
          <color theme="6" tint="0.59999389629810485"/>
        </stop>
        <stop position="0.5">
          <color theme="0"/>
        </stop>
        <stop position="1">
          <color theme="6" tint="0.59999389629810485"/>
        </stop>
      </gradientFill>
    </fill>
    <fill>
      <gradientFill degree="90">
        <stop position="0">
          <color theme="6" tint="0.80001220740379042"/>
        </stop>
        <stop position="0.5">
          <color theme="0"/>
        </stop>
        <stop position="1">
          <color theme="6" tint="0.80001220740379042"/>
        </stop>
      </gradientFill>
    </fill>
    <fill>
      <gradientFill degree="90">
        <stop position="0">
          <color rgb="FFFFFFCC"/>
        </stop>
        <stop position="0.5">
          <color theme="0"/>
        </stop>
        <stop position="1">
          <color rgb="FFFFFFCC"/>
        </stop>
      </gradientFill>
    </fill>
    <fill>
      <gradientFill degree="90">
        <stop position="0">
          <color rgb="FFFFFF9B"/>
        </stop>
        <stop position="0.5">
          <color theme="0"/>
        </stop>
        <stop position="1">
          <color rgb="FFFFFF9B"/>
        </stop>
      </gradientFill>
    </fill>
    <fill>
      <gradientFill>
        <stop position="0">
          <color rgb="FFFFFF61"/>
        </stop>
        <stop position="0.5">
          <color theme="0"/>
        </stop>
        <stop position="1">
          <color rgb="FFFFFF61"/>
        </stop>
      </gradientFill>
    </fill>
    <fill>
      <gradientFill degree="90">
        <stop position="0">
          <color theme="1" tint="0.49803155613879818"/>
        </stop>
        <stop position="0.5">
          <color theme="1"/>
        </stop>
        <stop position="1">
          <color theme="1" tint="0.49803155613879818"/>
        </stop>
      </gradientFill>
    </fill>
    <fill>
      <gradientFill degree="90">
        <stop position="0">
          <color rgb="FFFFFF61"/>
        </stop>
        <stop position="0.5">
          <color theme="0"/>
        </stop>
        <stop position="1">
          <color rgb="FFFFFF61"/>
        </stop>
      </gradientFill>
    </fill>
    <fill>
      <gradientFill>
        <stop position="0">
          <color theme="0" tint="-0.1490218817712943"/>
        </stop>
        <stop position="0.5">
          <color rgb="FFFFFFFF"/>
        </stop>
        <stop position="1">
          <color theme="0" tint="-0.1490218817712943"/>
        </stop>
      </gradientFill>
    </fill>
    <fill>
      <patternFill patternType="solid">
        <fgColor theme="1" tint="4.9989318521683403E-2"/>
        <bgColor indexed="64"/>
      </patternFill>
    </fill>
  </fills>
  <borders count="188">
    <border>
      <left/>
      <right/>
      <top/>
      <bottom/>
      <diagonal/>
    </border>
    <border>
      <left/>
      <right/>
      <top/>
      <bottom style="medium">
        <color indexed="64"/>
      </bottom>
      <diagonal/>
    </border>
    <border>
      <left/>
      <right style="medium">
        <color indexed="64"/>
      </right>
      <top style="medium">
        <color indexed="64"/>
      </top>
      <bottom/>
      <diagonal/>
    </border>
    <border>
      <left/>
      <right/>
      <top style="medium">
        <color theme="0" tint="-0.499984740745262"/>
      </top>
      <bottom style="thin">
        <color theme="0" tint="-0.499984740745262"/>
      </bottom>
      <diagonal/>
    </border>
    <border>
      <left/>
      <right style="medium">
        <color indexed="64"/>
      </right>
      <top/>
      <bottom/>
      <diagonal/>
    </border>
    <border>
      <left/>
      <right style="medium">
        <color indexed="64"/>
      </right>
      <top/>
      <bottom style="medium">
        <color indexed="64"/>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thin">
        <color theme="1" tint="0.499984740745262"/>
      </left>
      <right/>
      <top style="thick">
        <color auto="1"/>
      </top>
      <bottom style="thin">
        <color theme="0" tint="-0.24994659260841701"/>
      </bottom>
      <diagonal/>
    </border>
    <border>
      <left style="thin">
        <color theme="1" tint="0.499984740745262"/>
      </left>
      <right/>
      <top style="thin">
        <color theme="0" tint="-0.24994659260841701"/>
      </top>
      <bottom style="thin">
        <color theme="0" tint="-0.24994659260841701"/>
      </bottom>
      <diagonal/>
    </border>
    <border>
      <left style="thick">
        <color indexed="64"/>
      </left>
      <right style="thin">
        <color theme="1" tint="0.499984740745262"/>
      </right>
      <top style="thick">
        <color indexed="64"/>
      </top>
      <bottom style="thin">
        <color theme="8" tint="-0.24994659260841701"/>
      </bottom>
      <diagonal/>
    </border>
    <border>
      <left/>
      <right style="thick">
        <color indexed="64"/>
      </right>
      <top style="thick">
        <color indexed="64"/>
      </top>
      <bottom style="thick">
        <color auto="1"/>
      </bottom>
      <diagonal/>
    </border>
    <border>
      <left style="thick">
        <color indexed="64"/>
      </left>
      <right style="thin">
        <color theme="1" tint="0.499984740745262"/>
      </right>
      <top/>
      <bottom style="thin">
        <color theme="8" tint="-0.24994659260841701"/>
      </bottom>
      <diagonal/>
    </border>
    <border>
      <left style="thin">
        <color theme="1" tint="0.499984740745262"/>
      </left>
      <right style="thick">
        <color indexed="64"/>
      </right>
      <top style="thick">
        <color auto="1"/>
      </top>
      <bottom style="thin">
        <color theme="0" tint="-0.24994659260841701"/>
      </bottom>
      <diagonal/>
    </border>
    <border>
      <left style="thin">
        <color theme="1" tint="0.499984740745262"/>
      </left>
      <right style="thick">
        <color indexed="64"/>
      </right>
      <top style="thin">
        <color theme="0" tint="-0.24994659260841701"/>
      </top>
      <bottom style="thin">
        <color theme="0" tint="-0.24994659260841701"/>
      </bottom>
      <diagonal/>
    </border>
    <border>
      <left style="thin">
        <color theme="9" tint="0.59996337778862885"/>
      </left>
      <right style="thick">
        <color indexed="64"/>
      </right>
      <top style="thin">
        <color theme="9" tint="-0.499984740745262"/>
      </top>
      <bottom style="thin">
        <color theme="9" tint="-0.499984740745262"/>
      </bottom>
      <diagonal/>
    </border>
    <border>
      <left style="thick">
        <color indexed="64"/>
      </left>
      <right style="thin">
        <color theme="1" tint="0.499984740745262"/>
      </right>
      <top/>
      <bottom style="thick">
        <color indexed="64"/>
      </bottom>
      <diagonal/>
    </border>
    <border>
      <left style="thin">
        <color theme="9" tint="0.59996337778862885"/>
      </left>
      <right style="thick">
        <color indexed="64"/>
      </right>
      <top style="thin">
        <color theme="9" tint="-0.499984740745262"/>
      </top>
      <bottom style="thick">
        <color indexed="64"/>
      </bottom>
      <diagonal/>
    </border>
    <border>
      <left style="thin">
        <color theme="1" tint="0.499984740745262"/>
      </left>
      <right style="thick">
        <color indexed="64"/>
      </right>
      <top style="thin">
        <color theme="0" tint="-0.24994659260841701"/>
      </top>
      <bottom style="thick">
        <color indexed="64"/>
      </bottom>
      <diagonal/>
    </border>
    <border>
      <left/>
      <right/>
      <top style="thick">
        <color indexed="64"/>
      </top>
      <bottom style="thick">
        <color auto="1"/>
      </bottom>
      <diagonal/>
    </border>
    <border>
      <left/>
      <right style="thick">
        <color indexed="64"/>
      </right>
      <top style="thick">
        <color auto="1"/>
      </top>
      <bottom style="thin">
        <color theme="0" tint="-0.24994659260841701"/>
      </bottom>
      <diagonal/>
    </border>
    <border>
      <left/>
      <right style="thick">
        <color indexed="64"/>
      </right>
      <top style="thin">
        <color theme="0" tint="-0.24994659260841701"/>
      </top>
      <bottom style="thin">
        <color theme="0" tint="-0.24994659260841701"/>
      </bottom>
      <diagonal/>
    </border>
    <border>
      <left style="thin">
        <color theme="1" tint="0.499984740745262"/>
      </left>
      <right/>
      <top style="thin">
        <color theme="0" tint="-0.24994659260841701"/>
      </top>
      <bottom style="thick">
        <color indexed="64"/>
      </bottom>
      <diagonal/>
    </border>
    <border>
      <left/>
      <right style="thick">
        <color indexed="64"/>
      </right>
      <top style="thin">
        <color theme="0" tint="-0.24994659260841701"/>
      </top>
      <bottom style="thick">
        <color indexed="64"/>
      </bottom>
      <diagonal/>
    </border>
    <border>
      <left/>
      <right/>
      <top style="medium">
        <color theme="3" tint="0.499984740745262"/>
      </top>
      <bottom/>
      <diagonal/>
    </border>
    <border>
      <left/>
      <right/>
      <top style="thin">
        <color theme="3" tint="0.89996032593768116"/>
      </top>
      <bottom style="thin">
        <color theme="3" tint="0.89992980742820516"/>
      </bottom>
      <diagonal/>
    </border>
    <border>
      <left style="medium">
        <color theme="9" tint="-0.499984740745262"/>
      </left>
      <right style="thin">
        <color theme="9" tint="-0.499984740745262"/>
      </right>
      <top style="medium">
        <color theme="9" tint="-0.499984740745262"/>
      </top>
      <bottom style="medium">
        <color theme="9" tint="-0.499984740745262"/>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thin">
        <color theme="9" tint="-0.499984740745262"/>
      </left>
      <right style="medium">
        <color theme="9" tint="-0.499984740745262"/>
      </right>
      <top style="medium">
        <color theme="9" tint="-0.499984740745262"/>
      </top>
      <bottom style="medium">
        <color theme="9" tint="-0.499984740745262"/>
      </bottom>
      <diagonal/>
    </border>
    <border>
      <left style="medium">
        <color theme="9" tint="-0.499984740745262"/>
      </left>
      <right style="thin">
        <color theme="9" tint="-0.499984740745262"/>
      </right>
      <top/>
      <bottom style="thin">
        <color theme="9" tint="-0.499984740745262"/>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style="medium">
        <color theme="9" tint="-0.499984740745262"/>
      </right>
      <top/>
      <bottom style="thin">
        <color theme="9" tint="-0.499984740745262"/>
      </bottom>
      <diagonal/>
    </border>
    <border>
      <left/>
      <right/>
      <top style="medium">
        <color indexed="64"/>
      </top>
      <bottom style="thin">
        <color theme="9" tint="-0.499984740745262"/>
      </bottom>
      <diagonal/>
    </border>
    <border>
      <left style="medium">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style="medium">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style="thin">
        <color theme="9" tint="0.59996337778862885"/>
      </left>
      <right style="thin">
        <color theme="9" tint="0.59996337778862885"/>
      </right>
      <top style="thin">
        <color theme="9" tint="-0.499984740745262"/>
      </top>
      <bottom style="thin">
        <color theme="9" tint="-0.499984740745262"/>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medium">
        <color theme="0" tint="-0.24994659260841701"/>
      </left>
      <right style="medium">
        <color theme="0" tint="-0.24994659260841701"/>
      </right>
      <top style="thin">
        <color theme="0" tint="-0.24994659260841701"/>
      </top>
      <bottom style="medium">
        <color theme="0" tint="-0.24994659260841701"/>
      </bottom>
      <diagonal/>
    </border>
    <border>
      <left/>
      <right style="thin">
        <color theme="0" tint="-0.24994659260841701"/>
      </right>
      <top/>
      <bottom style="thin">
        <color theme="9" tint="-0.499984740745262"/>
      </bottom>
      <diagonal/>
    </border>
    <border>
      <left style="thin">
        <color theme="0" tint="-0.24994659260841701"/>
      </left>
      <right style="thin">
        <color theme="0" tint="-0.24994659260841701"/>
      </right>
      <top/>
      <bottom style="thin">
        <color theme="9" tint="-0.499984740745262"/>
      </bottom>
      <diagonal/>
    </border>
    <border>
      <left/>
      <right/>
      <top/>
      <bottom style="thin">
        <color theme="9" tint="-0.499984740745262"/>
      </bottom>
      <diagonal/>
    </border>
    <border>
      <left/>
      <right style="thin">
        <color theme="0" tint="-0.24994659260841701"/>
      </right>
      <top style="thin">
        <color theme="9" tint="-0.499984740745262"/>
      </top>
      <bottom style="thin">
        <color theme="9" tint="-0.499984740745262"/>
      </bottom>
      <diagonal/>
    </border>
    <border>
      <left style="thin">
        <color theme="0" tint="-0.24994659260841701"/>
      </left>
      <right style="thin">
        <color theme="0" tint="-0.24994659260841701"/>
      </right>
      <top style="thin">
        <color theme="9" tint="-0.499984740745262"/>
      </top>
      <bottom style="thin">
        <color theme="9" tint="-0.499984740745262"/>
      </bottom>
      <diagonal/>
    </border>
    <border>
      <left/>
      <right style="thin">
        <color theme="0" tint="-0.24994659260841701"/>
      </right>
      <top style="thin">
        <color theme="9" tint="-0.499984740745262"/>
      </top>
      <bottom style="medium">
        <color theme="1" tint="0.499984740745262"/>
      </bottom>
      <diagonal/>
    </border>
    <border>
      <left style="thin">
        <color theme="0" tint="-0.24994659260841701"/>
      </left>
      <right style="thin">
        <color theme="0" tint="-0.24994659260841701"/>
      </right>
      <top style="thin">
        <color theme="9" tint="-0.499984740745262"/>
      </top>
      <bottom style="medium">
        <color theme="1" tint="0.499984740745262"/>
      </bottom>
      <diagonal/>
    </border>
    <border>
      <left/>
      <right/>
      <top style="thin">
        <color theme="9" tint="-0.499984740745262"/>
      </top>
      <bottom style="medium">
        <color theme="1" tint="0.499984740745262"/>
      </bottom>
      <diagonal/>
    </border>
    <border>
      <left/>
      <right style="thin">
        <color theme="0" tint="-0.24994659260841701"/>
      </right>
      <top style="medium">
        <color theme="1" tint="0.499984740745262"/>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style="medium">
        <color indexed="64"/>
      </bottom>
      <diagonal/>
    </border>
    <border>
      <left style="medium">
        <color indexed="64"/>
      </left>
      <right style="thin">
        <color indexed="64"/>
      </right>
      <top style="thin">
        <color theme="0" tint="-0.24994659260841701"/>
      </top>
      <bottom/>
      <diagonal/>
    </border>
    <border>
      <left style="medium">
        <color indexed="64"/>
      </left>
      <right style="thin">
        <color indexed="64"/>
      </right>
      <top style="thin">
        <color theme="0" tint="-0.24994659260841701"/>
      </top>
      <bottom style="thin">
        <color theme="0" tint="-0.24994659260841701"/>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right/>
      <top/>
      <bottom style="thin">
        <color theme="6" tint="0.39994506668294322"/>
      </bottom>
      <diagonal/>
    </border>
    <border>
      <left/>
      <right/>
      <top style="medium">
        <color indexed="64"/>
      </top>
      <bottom style="thin">
        <color theme="0" tint="-0.24994659260841701"/>
      </bottom>
      <diagonal/>
    </border>
    <border>
      <left style="medium">
        <color indexed="64"/>
      </left>
      <right style="medium">
        <color indexed="64"/>
      </right>
      <top style="medium">
        <color indexed="64"/>
      </top>
      <bottom style="medium">
        <color indexed="64"/>
      </bottom>
      <diagonal/>
    </border>
    <border>
      <left style="medium">
        <color theme="6"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6" tint="-0.499984740745262"/>
      </right>
      <top style="thin">
        <color theme="0" tint="-0.24994659260841701"/>
      </top>
      <bottom style="thin">
        <color theme="0" tint="-0.24994659260841701"/>
      </bottom>
      <diagonal/>
    </border>
    <border>
      <left style="medium">
        <color theme="6" tint="-0.499984740745262"/>
      </left>
      <right style="thin">
        <color theme="0" tint="-0.24994659260841701"/>
      </right>
      <top style="thin">
        <color theme="0" tint="-0.24994659260841701"/>
      </top>
      <bottom style="medium">
        <color theme="6" tint="-0.499984740745262"/>
      </bottom>
      <diagonal/>
    </border>
    <border>
      <left style="thin">
        <color theme="0" tint="-0.24994659260841701"/>
      </left>
      <right style="thin">
        <color theme="0" tint="-0.24994659260841701"/>
      </right>
      <top style="thin">
        <color theme="0" tint="-0.24994659260841701"/>
      </top>
      <bottom style="medium">
        <color theme="6" tint="-0.499984740745262"/>
      </bottom>
      <diagonal/>
    </border>
    <border>
      <left style="thin">
        <color theme="0" tint="-0.24994659260841701"/>
      </left>
      <right style="medium">
        <color theme="6" tint="-0.499984740745262"/>
      </right>
      <top style="thin">
        <color theme="0" tint="-0.24994659260841701"/>
      </top>
      <bottom style="medium">
        <color theme="6" tint="-0.499984740745262"/>
      </bottom>
      <diagonal/>
    </border>
    <border>
      <left style="medium">
        <color theme="6" tint="-0.499984740745262"/>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theme="6" tint="-0.499984740745262"/>
      </right>
      <top/>
      <bottom style="thin">
        <color theme="0" tint="-0.24994659260841701"/>
      </bottom>
      <diagonal/>
    </border>
    <border>
      <left style="medium">
        <color theme="6" tint="-0.499984740745262"/>
      </left>
      <right style="thin">
        <color theme="0" tint="-0.24994659260841701"/>
      </right>
      <top style="medium">
        <color theme="6" tint="-0.499984740745262"/>
      </top>
      <bottom style="medium">
        <color theme="6" tint="-0.499984740745262"/>
      </bottom>
      <diagonal/>
    </border>
    <border>
      <left style="thin">
        <color theme="0" tint="-0.24994659260841701"/>
      </left>
      <right style="thin">
        <color theme="0" tint="-0.24994659260841701"/>
      </right>
      <top style="medium">
        <color theme="6" tint="-0.499984740745262"/>
      </top>
      <bottom style="medium">
        <color theme="6" tint="-0.499984740745262"/>
      </bottom>
      <diagonal/>
    </border>
    <border>
      <left style="thin">
        <color theme="0" tint="-0.24994659260841701"/>
      </left>
      <right style="medium">
        <color theme="6" tint="-0.499984740745262"/>
      </right>
      <top style="medium">
        <color theme="6" tint="-0.499984740745262"/>
      </top>
      <bottom style="medium">
        <color theme="6" tint="-0.499984740745262"/>
      </bottom>
      <diagonal/>
    </border>
    <border>
      <left style="medium">
        <color theme="6" tint="-0.499984740745262"/>
      </left>
      <right/>
      <top style="medium">
        <color theme="6" tint="-0.499984740745262"/>
      </top>
      <bottom style="medium">
        <color theme="6" tint="-0.499984740745262"/>
      </bottom>
      <diagonal/>
    </border>
    <border>
      <left style="medium">
        <color theme="6" tint="-0.499984740745262"/>
      </left>
      <right/>
      <top/>
      <bottom style="thin">
        <color theme="0" tint="-0.24994659260841701"/>
      </bottom>
      <diagonal/>
    </border>
    <border>
      <left style="medium">
        <color theme="6" tint="-0.499984740745262"/>
      </left>
      <right/>
      <top style="thin">
        <color theme="0" tint="-0.24994659260841701"/>
      </top>
      <bottom style="thin">
        <color theme="0" tint="-0.24994659260841701"/>
      </bottom>
      <diagonal/>
    </border>
    <border>
      <left style="medium">
        <color theme="6" tint="-0.499984740745262"/>
      </left>
      <right/>
      <top style="thin">
        <color theme="0" tint="-0.24994659260841701"/>
      </top>
      <bottom style="medium">
        <color theme="6" tint="-0.499984740745262"/>
      </bottom>
      <diagonal/>
    </border>
    <border>
      <left/>
      <right/>
      <top style="medium">
        <color theme="6" tint="-0.499984740745262"/>
      </top>
      <bottom style="medium">
        <color theme="6" tint="-0.499984740745262"/>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medium">
        <color theme="6" tint="-0.499984740745262"/>
      </right>
      <top/>
      <bottom style="thin">
        <color theme="0" tint="-0.24994659260841701"/>
      </bottom>
      <diagonal/>
    </border>
    <border>
      <left/>
      <right style="medium">
        <color theme="6" tint="-0.499984740745262"/>
      </right>
      <top style="thin">
        <color theme="0" tint="-0.24994659260841701"/>
      </top>
      <bottom style="thin">
        <color theme="0" tint="-0.24994659260841701"/>
      </bottom>
      <diagonal/>
    </border>
    <border>
      <left/>
      <right style="medium">
        <color theme="6" tint="-0.499984740745262"/>
      </right>
      <top style="thin">
        <color theme="0" tint="-0.24994659260841701"/>
      </top>
      <bottom style="medium">
        <color theme="6" tint="-0.499984740745262"/>
      </bottom>
      <diagonal/>
    </border>
    <border>
      <left style="medium">
        <color theme="0" tint="-0.24994659260841701"/>
      </left>
      <right/>
      <top/>
      <bottom/>
      <diagonal/>
    </border>
    <border>
      <left style="medium">
        <color theme="6" tint="-0.24994659260841701"/>
      </left>
      <right style="medium">
        <color theme="6" tint="-0.24994659260841701"/>
      </right>
      <top style="medium">
        <color theme="6" tint="-0.24994659260841701"/>
      </top>
      <bottom style="thin">
        <color theme="0" tint="-0.24994659260841701"/>
      </bottom>
      <diagonal/>
    </border>
    <border>
      <left style="medium">
        <color theme="6" tint="-0.24994659260841701"/>
      </left>
      <right style="medium">
        <color theme="6" tint="-0.24994659260841701"/>
      </right>
      <top style="thin">
        <color theme="0" tint="-0.24994659260841701"/>
      </top>
      <bottom style="thin">
        <color theme="0" tint="-0.24994659260841701"/>
      </bottom>
      <diagonal/>
    </border>
    <border>
      <left style="medium">
        <color theme="6" tint="-0.24994659260841701"/>
      </left>
      <right style="medium">
        <color theme="6" tint="-0.24994659260841701"/>
      </right>
      <top style="thin">
        <color theme="0" tint="-0.24994659260841701"/>
      </top>
      <bottom style="medium">
        <color theme="6" tint="-0.24994659260841701"/>
      </bottom>
      <diagonal/>
    </border>
    <border>
      <left style="medium">
        <color theme="6" tint="-0.24994659260841701"/>
      </left>
      <right style="medium">
        <color theme="6" tint="-0.24994659260841701"/>
      </right>
      <top/>
      <bottom style="thin">
        <color theme="0" tint="-0.24994659260841701"/>
      </bottom>
      <diagonal/>
    </border>
    <border>
      <left style="thin">
        <color indexed="64"/>
      </left>
      <right style="hair">
        <color indexed="64"/>
      </right>
      <top style="medium">
        <color indexed="64"/>
      </top>
      <bottom/>
      <diagonal/>
    </border>
    <border>
      <left style="thin">
        <color indexed="64"/>
      </left>
      <right style="thin">
        <color indexed="64"/>
      </right>
      <top style="medium">
        <color indexed="64"/>
      </top>
      <bottom/>
      <diagonal/>
    </border>
    <border>
      <left/>
      <right style="hair">
        <color indexed="64"/>
      </right>
      <top style="medium">
        <color indexed="64"/>
      </top>
      <bottom/>
      <diagonal/>
    </border>
    <border>
      <left style="thin">
        <color indexed="64"/>
      </left>
      <right/>
      <top style="medium">
        <color indexed="64"/>
      </top>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medium">
        <color indexed="64"/>
      </left>
      <right style="thin">
        <color theme="0" tint="-0.24994659260841701"/>
      </right>
      <top style="medium">
        <color theme="1"/>
      </top>
      <bottom style="thin">
        <color theme="0" tint="-0.24994659260841701"/>
      </bottom>
      <diagonal/>
    </border>
    <border>
      <left style="thin">
        <color theme="0" tint="-0.24994659260841701"/>
      </left>
      <right style="thin">
        <color theme="0" tint="-0.24994659260841701"/>
      </right>
      <top style="medium">
        <color theme="1"/>
      </top>
      <bottom style="thin">
        <color theme="0" tint="-0.24994659260841701"/>
      </bottom>
      <diagonal/>
    </border>
    <border>
      <left style="thin">
        <color theme="0" tint="-0.24994659260841701"/>
      </left>
      <right style="medium">
        <color indexed="64"/>
      </right>
      <top style="medium">
        <color theme="1"/>
      </top>
      <bottom style="thin">
        <color theme="0" tint="-0.24994659260841701"/>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medium">
        <color indexed="64"/>
      </left>
      <right/>
      <top style="thin">
        <color indexed="64"/>
      </top>
      <bottom style="medium">
        <color theme="1"/>
      </bottom>
      <diagonal/>
    </border>
    <border>
      <left/>
      <right/>
      <top style="thin">
        <color indexed="64"/>
      </top>
      <bottom style="medium">
        <color theme="1"/>
      </bottom>
      <diagonal/>
    </border>
    <border>
      <left/>
      <right style="thin">
        <color theme="0" tint="-0.24994659260841701"/>
      </right>
      <top style="medium">
        <color theme="1"/>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medium">
        <color theme="1"/>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style="medium">
        <color indexed="64"/>
      </left>
      <right style="hair">
        <color indexed="64"/>
      </right>
      <top style="medium">
        <color indexed="64"/>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style="thin">
        <color theme="0" tint="-0.24994659260841701"/>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diagonal/>
    </border>
    <border>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medium">
        <color theme="1"/>
      </top>
      <bottom style="medium">
        <color indexed="64"/>
      </bottom>
      <diagonal/>
    </border>
    <border>
      <left style="thin">
        <color theme="0" tint="-0.24994659260841701"/>
      </left>
      <right style="thin">
        <color theme="0" tint="-0.24994659260841701"/>
      </right>
      <top style="medium">
        <color theme="1"/>
      </top>
      <bottom style="medium">
        <color indexed="64"/>
      </bottom>
      <diagonal/>
    </border>
    <border>
      <left style="thin">
        <color theme="0" tint="-0.24994659260841701"/>
      </left>
      <right style="medium">
        <color indexed="64"/>
      </right>
      <top style="medium">
        <color theme="1"/>
      </top>
      <bottom style="medium">
        <color indexed="64"/>
      </bottom>
      <diagonal/>
    </border>
    <border>
      <left/>
      <right style="thin">
        <color theme="0" tint="-0.24994659260841701"/>
      </right>
      <top style="medium">
        <color theme="1"/>
      </top>
      <bottom style="medium">
        <color indexed="64"/>
      </bottom>
      <diagonal/>
    </border>
    <border>
      <left style="thick">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indexed="64"/>
      </right>
      <top style="thin">
        <color theme="0" tint="-0.24994659260841701"/>
      </top>
      <bottom style="thin">
        <color theme="0" tint="-0.24994659260841701"/>
      </bottom>
      <diagonal/>
    </border>
    <border>
      <left style="thick">
        <color indexed="64"/>
      </left>
      <right style="thin">
        <color theme="0" tint="-0.24994659260841701"/>
      </right>
      <top style="thin">
        <color theme="0" tint="-0.24994659260841701"/>
      </top>
      <bottom style="thick">
        <color indexed="64"/>
      </bottom>
      <diagonal/>
    </border>
    <border>
      <left style="thin">
        <color theme="0" tint="-0.24994659260841701"/>
      </left>
      <right style="thin">
        <color theme="0" tint="-0.24994659260841701"/>
      </right>
      <top style="thin">
        <color theme="0" tint="-0.24994659260841701"/>
      </top>
      <bottom style="thick">
        <color indexed="64"/>
      </bottom>
      <diagonal/>
    </border>
    <border>
      <left style="thin">
        <color theme="0" tint="-0.24994659260841701"/>
      </left>
      <right style="thick">
        <color indexed="64"/>
      </right>
      <top style="thin">
        <color theme="0" tint="-0.24994659260841701"/>
      </top>
      <bottom style="thick">
        <color indexed="64"/>
      </bottom>
      <diagonal/>
    </border>
    <border>
      <left style="thick">
        <color indexed="64"/>
      </left>
      <right style="thin">
        <color theme="0" tint="-0.24994659260841701"/>
      </right>
      <top/>
      <bottom style="thin">
        <color theme="0" tint="-0.24994659260841701"/>
      </bottom>
      <diagonal/>
    </border>
    <border>
      <left style="thin">
        <color theme="0" tint="-0.24994659260841701"/>
      </left>
      <right style="thick">
        <color indexed="64"/>
      </right>
      <top/>
      <bottom style="thin">
        <color theme="0" tint="-0.24994659260841701"/>
      </bottom>
      <diagonal/>
    </border>
    <border>
      <left style="thick">
        <color indexed="64"/>
      </left>
      <right style="thin">
        <color theme="0" tint="-0.24994659260841701"/>
      </right>
      <top style="thick">
        <color indexed="64"/>
      </top>
      <bottom style="thin">
        <color indexed="64"/>
      </bottom>
      <diagonal/>
    </border>
    <border>
      <left style="thin">
        <color theme="0" tint="-0.24994659260841701"/>
      </left>
      <right style="thin">
        <color theme="0" tint="-0.24994659260841701"/>
      </right>
      <top style="thick">
        <color indexed="64"/>
      </top>
      <bottom style="thin">
        <color indexed="64"/>
      </bottom>
      <diagonal/>
    </border>
    <border>
      <left style="thin">
        <color theme="0" tint="-0.24994659260841701"/>
      </left>
      <right style="thick">
        <color indexed="64"/>
      </right>
      <top style="thick">
        <color indexed="64"/>
      </top>
      <bottom style="thin">
        <color indexed="64"/>
      </bottom>
      <diagonal/>
    </border>
    <border>
      <left style="medium">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theme="1"/>
      </left>
      <right style="medium">
        <color theme="1"/>
      </right>
      <top style="thin">
        <color theme="0" tint="-0.24994659260841701"/>
      </top>
      <bottom style="thin">
        <color theme="0" tint="-0.24994659260841701"/>
      </bottom>
      <diagonal/>
    </border>
    <border>
      <left style="medium">
        <color theme="1"/>
      </left>
      <right style="medium">
        <color theme="1"/>
      </right>
      <top style="thin">
        <color theme="0" tint="-0.24994659260841701"/>
      </top>
      <bottom style="medium">
        <color theme="1"/>
      </bottom>
      <diagonal/>
    </border>
    <border>
      <left style="medium">
        <color theme="1"/>
      </left>
      <right style="medium">
        <color theme="1"/>
      </right>
      <top/>
      <bottom style="thin">
        <color theme="0" tint="-0.24994659260841701"/>
      </bottom>
      <diagonal/>
    </border>
    <border>
      <left/>
      <right/>
      <top style="medium">
        <color theme="3" tint="0.499984740745262"/>
      </top>
      <bottom style="thin">
        <color theme="3" tint="0.89996032593768116"/>
      </bottom>
      <diagonal/>
    </border>
  </borders>
  <cellStyleXfs count="13">
    <xf numFmtId="0" fontId="0" fillId="0" borderId="0"/>
    <xf numFmtId="0" fontId="2" fillId="0" borderId="0" applyNumberFormat="0" applyFill="0" applyBorder="0" applyAlignment="0" applyProtection="0"/>
    <xf numFmtId="44" fontId="8" fillId="0" borderId="0" applyFont="0" applyFill="0" applyBorder="0" applyAlignment="0" applyProtection="0"/>
    <xf numFmtId="0" fontId="44" fillId="0" borderId="0"/>
    <xf numFmtId="43" fontId="45" fillId="0" borderId="0" applyFont="0" applyFill="0" applyBorder="0" applyAlignment="0" applyProtection="0"/>
    <xf numFmtId="0" fontId="46" fillId="0" borderId="0"/>
    <xf numFmtId="0" fontId="48" fillId="0" borderId="0"/>
    <xf numFmtId="0" fontId="47" fillId="0" borderId="0"/>
    <xf numFmtId="0" fontId="48" fillId="0" borderId="0"/>
    <xf numFmtId="44" fontId="4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6" fillId="0" borderId="0"/>
  </cellStyleXfs>
  <cellXfs count="457">
    <xf numFmtId="0" fontId="0" fillId="0" borderId="0" xfId="0"/>
    <xf numFmtId="0" fontId="0" fillId="0" borderId="0" xfId="0" applyAlignment="1">
      <alignment wrapText="1"/>
    </xf>
    <xf numFmtId="0" fontId="3" fillId="0" borderId="0" xfId="0" applyFont="1" applyAlignment="1">
      <alignment vertical="center"/>
    </xf>
    <xf numFmtId="0" fontId="0" fillId="0" borderId="0" xfId="0" applyAlignment="1">
      <alignment horizontal="center"/>
    </xf>
    <xf numFmtId="0" fontId="3" fillId="0" borderId="0" xfId="0" applyFont="1"/>
    <xf numFmtId="0" fontId="9" fillId="0" borderId="0" xfId="0" applyFont="1"/>
    <xf numFmtId="0" fontId="1" fillId="0" borderId="0" xfId="0" applyFont="1" applyAlignment="1">
      <alignment horizontal="center" wrapText="1"/>
    </xf>
    <xf numFmtId="164" fontId="0" fillId="0" borderId="0" xfId="2" applyNumberFormat="1" applyFont="1"/>
    <xf numFmtId="0" fontId="1" fillId="0" borderId="1" xfId="0" applyFont="1" applyBorder="1" applyAlignment="1">
      <alignment horizontal="center" wrapText="1"/>
    </xf>
    <xf numFmtId="0" fontId="3" fillId="0" borderId="0" xfId="0" applyFont="1" applyAlignment="1">
      <alignment wrapText="1"/>
    </xf>
    <xf numFmtId="0" fontId="3" fillId="0" borderId="0" xfId="0" applyFont="1" applyAlignment="1">
      <alignment horizontal="center"/>
    </xf>
    <xf numFmtId="0" fontId="6" fillId="0" borderId="0" xfId="0" applyFont="1" applyAlignment="1">
      <alignment wrapText="1"/>
    </xf>
    <xf numFmtId="0" fontId="5" fillId="0" borderId="0" xfId="0" applyFont="1" applyAlignment="1">
      <alignment horizontal="left" vertical="center" wrapText="1" indent="1"/>
    </xf>
    <xf numFmtId="0" fontId="14" fillId="0" borderId="0" xfId="0" applyFont="1" applyAlignment="1">
      <alignment vertical="center"/>
    </xf>
    <xf numFmtId="0" fontId="0" fillId="0" borderId="0" xfId="0" applyAlignment="1">
      <alignment vertical="center"/>
    </xf>
    <xf numFmtId="0" fontId="0" fillId="0" borderId="0" xfId="0" applyAlignment="1">
      <alignment horizontal="left"/>
    </xf>
    <xf numFmtId="3" fontId="0" fillId="4" borderId="5" xfId="0" applyNumberFormat="1" applyFill="1" applyBorder="1" applyAlignment="1">
      <alignment horizontal="center" vertical="center"/>
    </xf>
    <xf numFmtId="3" fontId="0" fillId="4" borderId="4" xfId="0" applyNumberFormat="1" applyFill="1" applyBorder="1" applyAlignment="1">
      <alignment horizontal="center" vertical="center"/>
    </xf>
    <xf numFmtId="3" fontId="0" fillId="4" borderId="13" xfId="0" applyNumberFormat="1" applyFill="1" applyBorder="1" applyAlignment="1">
      <alignment horizontal="left" vertical="center"/>
    </xf>
    <xf numFmtId="3" fontId="0" fillId="0" borderId="10" xfId="0" applyNumberFormat="1" applyBorder="1" applyAlignment="1">
      <alignment horizontal="center" vertical="center"/>
    </xf>
    <xf numFmtId="3" fontId="0" fillId="5" borderId="14" xfId="0" applyNumberFormat="1" applyFill="1" applyBorder="1" applyAlignment="1">
      <alignment horizontal="center" vertical="center"/>
    </xf>
    <xf numFmtId="3" fontId="0" fillId="4" borderId="15" xfId="0" applyNumberFormat="1" applyFill="1" applyBorder="1" applyAlignment="1">
      <alignment horizontal="left" vertical="center"/>
    </xf>
    <xf numFmtId="3" fontId="0" fillId="5" borderId="17" xfId="0" applyNumberFormat="1" applyFill="1" applyBorder="1" applyAlignment="1">
      <alignment horizontal="center" vertical="center"/>
    </xf>
    <xf numFmtId="3" fontId="0" fillId="0" borderId="13" xfId="0" applyNumberFormat="1" applyBorder="1" applyAlignment="1">
      <alignment horizontal="center" vertical="center"/>
    </xf>
    <xf numFmtId="3" fontId="0" fillId="4" borderId="18" xfId="0" applyNumberFormat="1" applyFill="1" applyBorder="1" applyAlignment="1">
      <alignment horizontal="left" vertical="center" wrapText="1"/>
    </xf>
    <xf numFmtId="3" fontId="0" fillId="4" borderId="19" xfId="0" applyNumberFormat="1" applyFill="1" applyBorder="1" applyAlignment="1">
      <alignment horizontal="center" vertical="center" wrapText="1"/>
    </xf>
    <xf numFmtId="3" fontId="0" fillId="5" borderId="20" xfId="0" applyNumberFormat="1" applyFill="1" applyBorder="1" applyAlignment="1">
      <alignment horizontal="center" vertical="center" wrapText="1"/>
    </xf>
    <xf numFmtId="3" fontId="0" fillId="4" borderId="18" xfId="0" applyNumberFormat="1" applyFill="1" applyBorder="1" applyAlignment="1">
      <alignment horizontal="center" vertical="center" wrapText="1"/>
    </xf>
    <xf numFmtId="3" fontId="0" fillId="4" borderId="11" xfId="0" applyNumberFormat="1" applyFill="1" applyBorder="1" applyAlignment="1">
      <alignment horizontal="center" vertical="center" wrapText="1"/>
    </xf>
    <xf numFmtId="3" fontId="0" fillId="4" borderId="21" xfId="0" applyNumberFormat="1" applyFill="1" applyBorder="1" applyAlignment="1">
      <alignment horizontal="left" vertical="center"/>
    </xf>
    <xf numFmtId="3" fontId="0" fillId="4" borderId="8" xfId="0" applyNumberFormat="1" applyFill="1" applyBorder="1" applyAlignment="1">
      <alignment horizontal="center" vertical="center"/>
    </xf>
    <xf numFmtId="3" fontId="0" fillId="5" borderId="22" xfId="0" applyNumberFormat="1" applyFill="1" applyBorder="1" applyAlignment="1">
      <alignment horizontal="center" vertical="center"/>
    </xf>
    <xf numFmtId="3" fontId="0" fillId="4" borderId="21" xfId="0" applyNumberFormat="1" applyFill="1" applyBorder="1" applyAlignment="1">
      <alignment horizontal="center" vertical="center"/>
    </xf>
    <xf numFmtId="3" fontId="0" fillId="4" borderId="23" xfId="0" applyNumberFormat="1" applyFill="1" applyBorder="1" applyAlignment="1">
      <alignment horizontal="left" vertical="center"/>
    </xf>
    <xf numFmtId="3" fontId="0" fillId="0" borderId="9" xfId="0" applyNumberFormat="1" applyBorder="1" applyAlignment="1">
      <alignment horizontal="center" vertical="center"/>
    </xf>
    <xf numFmtId="3" fontId="0" fillId="5" borderId="24" xfId="0" applyNumberFormat="1" applyFill="1" applyBorder="1" applyAlignment="1">
      <alignment horizontal="center" vertical="center"/>
    </xf>
    <xf numFmtId="3" fontId="0" fillId="0" borderId="23" xfId="0" applyNumberFormat="1" applyBorder="1" applyAlignment="1">
      <alignment horizontal="center" vertical="center"/>
    </xf>
    <xf numFmtId="3" fontId="0" fillId="4" borderId="2" xfId="0" applyNumberFormat="1" applyFill="1" applyBorder="1" applyAlignment="1">
      <alignment horizontal="center" vertical="center"/>
    </xf>
    <xf numFmtId="3" fontId="0" fillId="0" borderId="16" xfId="0" applyNumberFormat="1" applyBorder="1" applyAlignment="1">
      <alignment horizontal="center" vertical="center"/>
    </xf>
    <xf numFmtId="3" fontId="0" fillId="0" borderId="15" xfId="0" applyNumberFormat="1" applyBorder="1" applyAlignment="1">
      <alignment horizontal="center" vertical="center"/>
    </xf>
    <xf numFmtId="0" fontId="1" fillId="0" borderId="0" xfId="0" applyFont="1" applyAlignment="1">
      <alignment horizontal="center" vertical="center"/>
    </xf>
    <xf numFmtId="0" fontId="7" fillId="0" borderId="0" xfId="0" applyFont="1"/>
    <xf numFmtId="0" fontId="7" fillId="0" borderId="0" xfId="0" applyFont="1" applyAlignment="1">
      <alignment vertical="center"/>
    </xf>
    <xf numFmtId="0" fontId="10" fillId="0" borderId="0" xfId="0" applyFont="1"/>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16" fillId="0" borderId="0" xfId="0" applyFont="1" applyAlignment="1">
      <alignment horizontal="center" vertical="center" wrapText="1"/>
    </xf>
    <xf numFmtId="0" fontId="17" fillId="0" borderId="0" xfId="0" applyFont="1" applyAlignment="1">
      <alignment horizontal="left" vertical="center" readingOrder="1"/>
    </xf>
    <xf numFmtId="0" fontId="10" fillId="6" borderId="26" xfId="0" applyFont="1" applyFill="1" applyBorder="1" applyAlignment="1">
      <alignment horizontal="center" vertical="center" wrapText="1"/>
    </xf>
    <xf numFmtId="0" fontId="10" fillId="0" borderId="30" xfId="0" applyFont="1" applyBorder="1" applyAlignment="1">
      <alignment horizontal="center" vertical="center" wrapText="1"/>
    </xf>
    <xf numFmtId="0" fontId="10" fillId="0" borderId="31" xfId="0" applyFont="1" applyBorder="1" applyAlignment="1">
      <alignment horizontal="center" vertical="center" wrapText="1"/>
    </xf>
    <xf numFmtId="0" fontId="18" fillId="6" borderId="32" xfId="0" applyFont="1" applyFill="1" applyBorder="1" applyAlignment="1">
      <alignment horizontal="center" vertical="center" wrapText="1"/>
    </xf>
    <xf numFmtId="0" fontId="18" fillId="6" borderId="34"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10" fillId="6" borderId="31"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0" borderId="37" xfId="0" applyFont="1" applyBorder="1" applyAlignment="1">
      <alignment horizontal="center" vertical="center" wrapText="1"/>
    </xf>
    <xf numFmtId="0" fontId="10" fillId="0" borderId="38" xfId="0" applyFont="1" applyBorder="1" applyAlignment="1">
      <alignment horizontal="center" vertical="center" wrapText="1"/>
    </xf>
    <xf numFmtId="0" fontId="10" fillId="6" borderId="39" xfId="0" applyFont="1" applyFill="1" applyBorder="1" applyAlignment="1">
      <alignment horizontal="center" vertical="center" wrapText="1"/>
    </xf>
    <xf numFmtId="0" fontId="10" fillId="0" borderId="40" xfId="0" applyFont="1" applyBorder="1" applyAlignment="1">
      <alignment horizontal="center" vertical="center" wrapText="1"/>
    </xf>
    <xf numFmtId="0" fontId="12" fillId="7" borderId="28" xfId="0" applyFont="1" applyFill="1" applyBorder="1" applyAlignment="1">
      <alignment horizontal="center" wrapText="1"/>
    </xf>
    <xf numFmtId="0" fontId="12" fillId="8" borderId="36" xfId="0" applyFont="1" applyFill="1" applyBorder="1" applyAlignment="1">
      <alignment horizontal="center" wrapText="1"/>
    </xf>
    <xf numFmtId="0" fontId="12" fillId="8" borderId="28" xfId="0" applyFont="1" applyFill="1" applyBorder="1" applyAlignment="1">
      <alignment horizontal="center" vertical="center" wrapText="1"/>
    </xf>
    <xf numFmtId="0" fontId="12" fillId="9" borderId="28" xfId="0" applyFont="1" applyFill="1" applyBorder="1" applyAlignment="1">
      <alignment horizontal="center" vertical="center" wrapText="1"/>
    </xf>
    <xf numFmtId="0" fontId="19" fillId="0" borderId="0" xfId="0" applyFont="1"/>
    <xf numFmtId="0" fontId="20" fillId="0" borderId="0" xfId="0" applyFont="1" applyAlignment="1">
      <alignment vertical="center"/>
    </xf>
    <xf numFmtId="0" fontId="21" fillId="0" borderId="41" xfId="0" applyFont="1" applyBorder="1" applyAlignment="1">
      <alignment horizontal="left" vertical="center"/>
    </xf>
    <xf numFmtId="0" fontId="9" fillId="0" borderId="41" xfId="0" applyFont="1" applyBorder="1"/>
    <xf numFmtId="0" fontId="22" fillId="0" borderId="0" xfId="0" applyFont="1" applyAlignment="1">
      <alignment horizontal="left" vertical="center" indent="7"/>
    </xf>
    <xf numFmtId="165" fontId="23" fillId="0" borderId="0" xfId="1" applyNumberFormat="1" applyFont="1" applyAlignment="1">
      <alignment horizontal="center" vertical="center"/>
    </xf>
    <xf numFmtId="0" fontId="24" fillId="0" borderId="42" xfId="0" applyFont="1" applyBorder="1" applyAlignment="1">
      <alignment horizontal="left" vertical="center"/>
    </xf>
    <xf numFmtId="164" fontId="7" fillId="0" borderId="10" xfId="2" applyNumberFormat="1" applyFont="1" applyBorder="1" applyAlignment="1">
      <alignment horizontal="center" vertical="center"/>
    </xf>
    <xf numFmtId="0" fontId="25" fillId="0" borderId="0" xfId="0" applyFont="1" applyAlignment="1">
      <alignment horizontal="left" vertical="center"/>
    </xf>
    <xf numFmtId="0" fontId="29" fillId="0" borderId="0" xfId="0" applyFont="1" applyAlignment="1">
      <alignment horizontal="centerContinuous" vertical="center" wrapText="1"/>
    </xf>
    <xf numFmtId="0" fontId="30" fillId="0" borderId="0" xfId="0" applyFont="1" applyAlignment="1">
      <alignment horizontal="left" vertical="center"/>
    </xf>
    <xf numFmtId="0" fontId="29" fillId="0" borderId="0" xfId="0" applyFont="1" applyAlignment="1">
      <alignment vertical="center" wrapText="1"/>
    </xf>
    <xf numFmtId="0" fontId="14" fillId="0" borderId="43" xfId="0" applyFont="1" applyBorder="1" applyAlignment="1">
      <alignment horizontal="center" vertical="center"/>
    </xf>
    <xf numFmtId="0" fontId="14" fillId="0" borderId="44" xfId="0" applyFont="1" applyBorder="1" applyAlignment="1">
      <alignment horizontal="center" vertical="center"/>
    </xf>
    <xf numFmtId="0" fontId="14" fillId="0" borderId="45" xfId="0" applyFont="1" applyBorder="1" applyAlignment="1">
      <alignment horizontal="center" vertical="center"/>
    </xf>
    <xf numFmtId="0" fontId="14" fillId="0" borderId="1" xfId="0" quotePrefix="1" applyFont="1" applyBorder="1" applyAlignment="1">
      <alignment horizontal="left" vertical="center"/>
    </xf>
    <xf numFmtId="0" fontId="1" fillId="0" borderId="1" xfId="0" quotePrefix="1" applyFont="1" applyBorder="1" applyAlignment="1">
      <alignment horizontal="left" vertical="center"/>
    </xf>
    <xf numFmtId="0" fontId="7" fillId="0" borderId="46" xfId="0" applyFont="1" applyBorder="1"/>
    <xf numFmtId="0" fontId="7" fillId="0" borderId="47" xfId="0" applyFont="1" applyBorder="1"/>
    <xf numFmtId="0" fontId="7" fillId="0" borderId="48" xfId="0" applyFont="1" applyBorder="1"/>
    <xf numFmtId="0" fontId="31" fillId="0" borderId="0" xfId="0" quotePrefix="1" applyFont="1"/>
    <xf numFmtId="0" fontId="7" fillId="0" borderId="49" xfId="0" applyFont="1" applyBorder="1"/>
    <xf numFmtId="0" fontId="7" fillId="0" borderId="49" xfId="0" quotePrefix="1" applyFont="1" applyBorder="1"/>
    <xf numFmtId="0" fontId="7" fillId="0" borderId="50" xfId="0" applyFont="1" applyBorder="1"/>
    <xf numFmtId="0" fontId="7" fillId="0" borderId="51" xfId="0" applyFont="1" applyBorder="1"/>
    <xf numFmtId="0" fontId="7" fillId="0" borderId="52" xfId="0" applyFont="1" applyBorder="1"/>
    <xf numFmtId="0" fontId="7" fillId="0" borderId="53" xfId="0" applyFont="1" applyBorder="1"/>
    <xf numFmtId="0" fontId="7" fillId="0" borderId="54" xfId="0" applyFont="1" applyBorder="1"/>
    <xf numFmtId="0" fontId="7" fillId="0" borderId="55" xfId="0" applyFont="1" applyBorder="1"/>
    <xf numFmtId="0" fontId="7" fillId="0" borderId="56" xfId="0" applyFont="1" applyBorder="1"/>
    <xf numFmtId="0" fontId="7" fillId="0" borderId="53" xfId="0" quotePrefix="1" applyFont="1" applyBorder="1" applyAlignment="1">
      <alignment vertical="center"/>
    </xf>
    <xf numFmtId="0" fontId="0" fillId="0" borderId="53" xfId="0" applyBorder="1" applyAlignment="1">
      <alignment vertical="center"/>
    </xf>
    <xf numFmtId="0" fontId="14" fillId="0" borderId="53" xfId="0" quotePrefix="1" applyFont="1" applyBorder="1" applyAlignment="1">
      <alignment vertical="center"/>
    </xf>
    <xf numFmtId="0" fontId="14" fillId="10" borderId="57" xfId="0" applyFont="1" applyFill="1" applyBorder="1" applyAlignment="1">
      <alignment vertical="center"/>
    </xf>
    <xf numFmtId="0" fontId="16" fillId="0" borderId="53" xfId="0" applyFont="1" applyBorder="1" applyAlignment="1">
      <alignment horizontal="left" vertical="center"/>
    </xf>
    <xf numFmtId="0" fontId="0" fillId="0" borderId="1" xfId="0" applyBorder="1" applyAlignment="1">
      <alignment vertical="center"/>
    </xf>
    <xf numFmtId="0" fontId="7" fillId="0" borderId="1" xfId="0" applyFont="1" applyBorder="1" applyAlignment="1">
      <alignment vertical="center"/>
    </xf>
    <xf numFmtId="0" fontId="7" fillId="0" borderId="0" xfId="0" applyFont="1" applyAlignment="1">
      <alignment wrapText="1"/>
    </xf>
    <xf numFmtId="0" fontId="14" fillId="0" borderId="0" xfId="0" applyFont="1" applyAlignment="1">
      <alignment horizontal="center" vertical="center"/>
    </xf>
    <xf numFmtId="0" fontId="36" fillId="0" borderId="69" xfId="0" applyFont="1" applyBorder="1" applyAlignment="1">
      <alignment horizontal="right" vertical="center" indent="1"/>
    </xf>
    <xf numFmtId="0" fontId="7" fillId="0" borderId="70" xfId="0" applyFont="1" applyBorder="1" applyAlignment="1">
      <alignment vertical="center"/>
    </xf>
    <xf numFmtId="0" fontId="37" fillId="0" borderId="71" xfId="0" applyFont="1" applyBorder="1" applyAlignment="1">
      <alignment horizontal="left" vertical="center" indent="1"/>
    </xf>
    <xf numFmtId="0" fontId="7" fillId="0" borderId="71" xfId="0" applyFont="1" applyBorder="1" applyAlignment="1">
      <alignment vertical="center"/>
    </xf>
    <xf numFmtId="0" fontId="36" fillId="0" borderId="72" xfId="0" applyFont="1" applyBorder="1" applyAlignment="1">
      <alignment horizontal="right" vertical="center" indent="1"/>
    </xf>
    <xf numFmtId="0" fontId="7" fillId="0" borderId="73" xfId="0" quotePrefix="1" applyFont="1" applyBorder="1" applyAlignment="1">
      <alignment horizontal="right" vertical="center"/>
    </xf>
    <xf numFmtId="0" fontId="38" fillId="0" borderId="53" xfId="0" applyFont="1" applyBorder="1" applyAlignment="1">
      <alignment horizontal="left" vertical="center" indent="1"/>
    </xf>
    <xf numFmtId="0" fontId="7" fillId="0" borderId="53" xfId="0" applyFont="1" applyBorder="1" applyAlignment="1">
      <alignment vertical="center"/>
    </xf>
    <xf numFmtId="0" fontId="36" fillId="0" borderId="74" xfId="0" applyFont="1" applyBorder="1" applyAlignment="1">
      <alignment horizontal="right" vertical="center" indent="1"/>
    </xf>
    <xf numFmtId="0" fontId="7" fillId="0" borderId="75" xfId="0" applyFont="1" applyBorder="1" applyAlignment="1">
      <alignment vertical="center"/>
    </xf>
    <xf numFmtId="0" fontId="37" fillId="0" borderId="76" xfId="0" applyFont="1" applyBorder="1" applyAlignment="1">
      <alignment horizontal="left" vertical="center" indent="1"/>
    </xf>
    <xf numFmtId="0" fontId="7" fillId="0" borderId="76" xfId="0" applyFont="1" applyBorder="1" applyAlignment="1">
      <alignment vertical="center"/>
    </xf>
    <xf numFmtId="0" fontId="36" fillId="0" borderId="69" xfId="0" applyFont="1" applyBorder="1" applyAlignment="1">
      <alignment horizontal="right" indent="1"/>
    </xf>
    <xf numFmtId="0" fontId="7" fillId="0" borderId="70" xfId="0" applyFont="1" applyBorder="1"/>
    <xf numFmtId="0" fontId="37" fillId="0" borderId="71" xfId="0" applyFont="1" applyBorder="1" applyAlignment="1">
      <alignment horizontal="left" indent="1"/>
    </xf>
    <xf numFmtId="0" fontId="7" fillId="0" borderId="71" xfId="0" applyFont="1" applyBorder="1"/>
    <xf numFmtId="0" fontId="40" fillId="0" borderId="53" xfId="0" applyFont="1" applyBorder="1" applyAlignment="1">
      <alignment horizontal="left" vertical="center" indent="1"/>
    </xf>
    <xf numFmtId="0" fontId="7" fillId="0" borderId="0" xfId="0" applyFont="1" applyAlignment="1">
      <alignment horizontal="right" vertical="center" wrapText="1"/>
    </xf>
    <xf numFmtId="0" fontId="7" fillId="0" borderId="0" xfId="0" applyFont="1" applyAlignment="1">
      <alignment horizontal="left" vertical="center" indent="1"/>
    </xf>
    <xf numFmtId="0" fontId="7" fillId="0" borderId="0" xfId="0" applyFont="1" applyAlignment="1">
      <alignment horizontal="left" vertical="center" indent="3"/>
    </xf>
    <xf numFmtId="0" fontId="36" fillId="0" borderId="69" xfId="0" applyFont="1" applyBorder="1" applyAlignment="1">
      <alignment horizontal="right" wrapText="1" indent="1"/>
    </xf>
    <xf numFmtId="14" fontId="7" fillId="0" borderId="70" xfId="0" applyNumberFormat="1" applyFont="1" applyBorder="1"/>
    <xf numFmtId="0" fontId="7" fillId="0" borderId="53" xfId="0" quotePrefix="1" applyFont="1" applyBorder="1" applyAlignment="1">
      <alignment horizontal="left" vertical="center" indent="1"/>
    </xf>
    <xf numFmtId="0" fontId="40" fillId="0" borderId="76" xfId="0" applyFont="1" applyBorder="1" applyAlignment="1">
      <alignment horizontal="left" vertical="center" indent="1"/>
    </xf>
    <xf numFmtId="0" fontId="42" fillId="0" borderId="0" xfId="0" applyFont="1" applyAlignment="1">
      <alignment vertical="center"/>
    </xf>
    <xf numFmtId="167" fontId="3" fillId="0" borderId="0" xfId="0" applyNumberFormat="1" applyFont="1"/>
    <xf numFmtId="0" fontId="7" fillId="0" borderId="53" xfId="0" applyFont="1" applyBorder="1" applyAlignment="1">
      <alignment horizontal="left" vertical="center" indent="1"/>
    </xf>
    <xf numFmtId="0" fontId="7" fillId="0" borderId="75" xfId="0" quotePrefix="1" applyFont="1" applyBorder="1" applyAlignment="1">
      <alignment vertical="center"/>
    </xf>
    <xf numFmtId="0" fontId="43" fillId="0" borderId="76" xfId="0" applyFont="1" applyBorder="1" applyAlignment="1">
      <alignment horizontal="left" vertical="center" indent="1"/>
    </xf>
    <xf numFmtId="0" fontId="14" fillId="10" borderId="57" xfId="0" applyFont="1" applyFill="1" applyBorder="1" applyAlignment="1">
      <alignment horizontal="right" vertical="center"/>
    </xf>
    <xf numFmtId="0" fontId="7" fillId="0" borderId="0" xfId="0" applyFont="1" applyAlignment="1">
      <alignment horizontal="center" vertical="center"/>
    </xf>
    <xf numFmtId="0" fontId="40" fillId="0" borderId="71" xfId="0" applyFont="1" applyBorder="1" applyAlignment="1">
      <alignment horizontal="left" indent="1"/>
    </xf>
    <xf numFmtId="0" fontId="14" fillId="0" borderId="77" xfId="0" applyFont="1" applyBorder="1" applyAlignment="1">
      <alignment vertical="center"/>
    </xf>
    <xf numFmtId="0" fontId="14" fillId="10" borderId="57" xfId="0" quotePrefix="1" applyFont="1" applyFill="1" applyBorder="1" applyAlignment="1">
      <alignment horizontal="center" vertical="center"/>
    </xf>
    <xf numFmtId="0" fontId="7" fillId="0" borderId="0" xfId="0" quotePrefix="1" applyFont="1" applyAlignment="1">
      <alignment horizontal="center" vertical="center"/>
    </xf>
    <xf numFmtId="0" fontId="49" fillId="0" borderId="0" xfId="6" applyFont="1"/>
    <xf numFmtId="0" fontId="50" fillId="0" borderId="0" xfId="6" applyFont="1"/>
    <xf numFmtId="0" fontId="0" fillId="0" borderId="83" xfId="0" applyBorder="1"/>
    <xf numFmtId="0" fontId="0" fillId="0" borderId="79" xfId="0" applyBorder="1"/>
    <xf numFmtId="0" fontId="0" fillId="0" borderId="84" xfId="0" applyBorder="1"/>
    <xf numFmtId="0" fontId="0" fillId="0" borderId="85" xfId="0" applyBorder="1"/>
    <xf numFmtId="0" fontId="0" fillId="0" borderId="86" xfId="0" applyBorder="1"/>
    <xf numFmtId="0" fontId="0" fillId="0" borderId="87" xfId="0" applyBorder="1"/>
    <xf numFmtId="164" fontId="7" fillId="0" borderId="14" xfId="2" applyNumberFormat="1" applyFont="1" applyBorder="1" applyAlignment="1">
      <alignment horizontal="center" vertical="center"/>
    </xf>
    <xf numFmtId="0" fontId="7" fillId="0" borderId="93" xfId="0" applyFont="1" applyBorder="1" applyAlignment="1">
      <alignment horizontal="center" vertical="center"/>
    </xf>
    <xf numFmtId="0" fontId="7" fillId="0" borderId="94" xfId="0" applyFont="1" applyBorder="1" applyAlignment="1">
      <alignment horizontal="center" vertical="center"/>
    </xf>
    <xf numFmtId="0" fontId="7" fillId="0" borderId="8" xfId="0" applyFont="1" applyBorder="1" applyAlignment="1">
      <alignment horizontal="center" vertical="center"/>
    </xf>
    <xf numFmtId="0" fontId="7" fillId="0" borderId="22" xfId="0" applyFont="1" applyBorder="1" applyAlignment="1">
      <alignment horizontal="center" vertical="center"/>
    </xf>
    <xf numFmtId="0" fontId="7" fillId="0" borderId="95" xfId="0" applyFont="1" applyBorder="1" applyAlignment="1">
      <alignment horizontal="center" vertical="center"/>
    </xf>
    <xf numFmtId="164" fontId="7" fillId="0" borderId="92" xfId="2" applyNumberFormat="1" applyFont="1" applyBorder="1" applyAlignment="1">
      <alignment horizontal="center" vertical="center"/>
    </xf>
    <xf numFmtId="0" fontId="7" fillId="0" borderId="96" xfId="0" applyFont="1" applyBorder="1" applyAlignment="1">
      <alignment horizontal="center" vertical="center"/>
    </xf>
    <xf numFmtId="0" fontId="7" fillId="0" borderId="97" xfId="0" applyFont="1" applyBorder="1" applyAlignment="1">
      <alignment horizontal="right" vertical="center" indent="1"/>
    </xf>
    <xf numFmtId="0" fontId="7" fillId="0" borderId="98" xfId="0" applyFont="1" applyBorder="1" applyAlignment="1">
      <alignment horizontal="right" vertical="center" indent="1"/>
    </xf>
    <xf numFmtId="0" fontId="7" fillId="0" borderId="99" xfId="0" applyFont="1" applyBorder="1" applyAlignment="1">
      <alignment horizontal="right" vertical="center" indent="1"/>
    </xf>
    <xf numFmtId="0" fontId="7" fillId="12" borderId="0" xfId="0" applyFont="1" applyFill="1"/>
    <xf numFmtId="0" fontId="7" fillId="0" borderId="100" xfId="0" applyFont="1" applyBorder="1" applyAlignment="1">
      <alignment horizontal="right" vertical="center" indent="1"/>
    </xf>
    <xf numFmtId="0" fontId="14" fillId="0" borderId="92" xfId="0" applyFont="1" applyBorder="1" applyAlignment="1">
      <alignment horizontal="center" vertical="center"/>
    </xf>
    <xf numFmtId="0" fontId="14" fillId="0" borderId="10" xfId="0" applyFont="1" applyBorder="1" applyAlignment="1">
      <alignment horizontal="center" vertical="center"/>
    </xf>
    <xf numFmtId="0" fontId="14" fillId="0" borderId="14" xfId="0" applyFont="1" applyBorder="1" applyAlignment="1">
      <alignment horizontal="center" vertical="center"/>
    </xf>
    <xf numFmtId="168" fontId="7" fillId="0" borderId="101" xfId="0" applyNumberFormat="1" applyFont="1" applyBorder="1" applyAlignment="1">
      <alignment horizontal="center" vertical="center"/>
    </xf>
    <xf numFmtId="168" fontId="7" fillId="0" borderId="102" xfId="0" applyNumberFormat="1" applyFont="1" applyBorder="1" applyAlignment="1">
      <alignment horizontal="center" vertical="center"/>
    </xf>
    <xf numFmtId="168" fontId="7" fillId="0" borderId="103" xfId="0" applyNumberFormat="1" applyFont="1" applyBorder="1" applyAlignment="1">
      <alignment horizontal="center" vertical="center"/>
    </xf>
    <xf numFmtId="0" fontId="52" fillId="0" borderId="0" xfId="5" applyFont="1"/>
    <xf numFmtId="0" fontId="52" fillId="0" borderId="0" xfId="5" applyFont="1" applyAlignment="1">
      <alignment wrapText="1"/>
    </xf>
    <xf numFmtId="0" fontId="52" fillId="0" borderId="0" xfId="5" applyFont="1" applyAlignment="1">
      <alignment horizontal="left" wrapText="1" indent="2"/>
    </xf>
    <xf numFmtId="0" fontId="55" fillId="0" borderId="0" xfId="0" applyFont="1" applyAlignment="1">
      <alignment horizontal="left" vertical="center" wrapText="1" indent="1"/>
    </xf>
    <xf numFmtId="0" fontId="52" fillId="0" borderId="0" xfId="5" applyFont="1" applyAlignment="1">
      <alignment horizontal="left" wrapText="1" indent="1"/>
    </xf>
    <xf numFmtId="0" fontId="52" fillId="0" borderId="0" xfId="5" applyFont="1" applyAlignment="1">
      <alignment horizontal="left" vertical="center" wrapText="1" indent="2"/>
    </xf>
    <xf numFmtId="0" fontId="55" fillId="0" borderId="0" xfId="0" applyFont="1" applyAlignment="1">
      <alignment horizontal="left" vertical="center" wrapText="1" indent="4"/>
    </xf>
    <xf numFmtId="0" fontId="54" fillId="0" borderId="0" xfId="5" applyFont="1" applyAlignment="1">
      <alignment horizontal="center" vertical="center"/>
    </xf>
    <xf numFmtId="0" fontId="52" fillId="0" borderId="0" xfId="5" applyFont="1" applyAlignment="1">
      <alignment horizontal="center" vertical="center"/>
    </xf>
    <xf numFmtId="0" fontId="52" fillId="14" borderId="0" xfId="5" applyFont="1" applyFill="1"/>
    <xf numFmtId="0" fontId="52" fillId="14" borderId="0" xfId="5" applyFont="1" applyFill="1" applyAlignment="1">
      <alignment wrapText="1"/>
    </xf>
    <xf numFmtId="0" fontId="54" fillId="14" borderId="0" xfId="5" applyFont="1" applyFill="1" applyAlignment="1">
      <alignment horizontal="left" vertical="center"/>
    </xf>
    <xf numFmtId="0" fontId="51" fillId="0" borderId="0" xfId="0" applyFont="1" applyAlignment="1">
      <alignment horizontal="left"/>
    </xf>
    <xf numFmtId="0" fontId="54" fillId="0" borderId="104" xfId="5" applyFont="1" applyBorder="1" applyAlignment="1">
      <alignment horizontal="center" vertical="center"/>
    </xf>
    <xf numFmtId="0" fontId="52" fillId="0" borderId="104" xfId="5" applyFont="1" applyBorder="1"/>
    <xf numFmtId="0" fontId="52" fillId="0" borderId="104" xfId="5" applyFont="1" applyBorder="1" applyAlignment="1">
      <alignment vertical="center" wrapText="1"/>
    </xf>
    <xf numFmtId="0" fontId="52" fillId="0" borderId="104" xfId="5" applyFont="1" applyBorder="1" applyAlignment="1">
      <alignment horizontal="left" vertical="center" wrapText="1" indent="2"/>
    </xf>
    <xf numFmtId="0" fontId="52" fillId="0" borderId="104" xfId="5" applyFont="1" applyBorder="1" applyAlignment="1">
      <alignment wrapText="1"/>
    </xf>
    <xf numFmtId="0" fontId="52" fillId="0" borderId="104" xfId="5" applyFont="1" applyBorder="1" applyAlignment="1">
      <alignment horizontal="left" wrapText="1" indent="2"/>
    </xf>
    <xf numFmtId="0" fontId="52" fillId="0" borderId="104" xfId="5" applyFont="1" applyBorder="1" applyAlignment="1">
      <alignment horizontal="center" vertical="center"/>
    </xf>
    <xf numFmtId="164" fontId="7" fillId="15" borderId="92" xfId="2" applyNumberFormat="1" applyFont="1" applyFill="1" applyBorder="1" applyAlignment="1">
      <alignment horizontal="center" vertical="center"/>
    </xf>
    <xf numFmtId="164" fontId="7" fillId="15" borderId="10" xfId="2" applyNumberFormat="1" applyFont="1" applyFill="1" applyBorder="1" applyAlignment="1">
      <alignment horizontal="center" vertical="center"/>
    </xf>
    <xf numFmtId="0" fontId="16" fillId="0" borderId="0" xfId="0" applyFont="1" applyAlignment="1">
      <alignment horizontal="left" vertical="center"/>
    </xf>
    <xf numFmtId="0" fontId="16" fillId="0" borderId="0" xfId="0" applyFont="1" applyAlignment="1">
      <alignment vertical="center"/>
    </xf>
    <xf numFmtId="0" fontId="7" fillId="0" borderId="0" xfId="0" applyFont="1" applyAlignment="1">
      <alignment horizontal="left"/>
    </xf>
    <xf numFmtId="0" fontId="7" fillId="16" borderId="0" xfId="0" applyFont="1" applyFill="1"/>
    <xf numFmtId="0" fontId="16" fillId="0" borderId="0" xfId="0" applyFont="1" applyAlignment="1">
      <alignment horizontal="left" vertical="center" wrapText="1"/>
    </xf>
    <xf numFmtId="0" fontId="7" fillId="17" borderId="0" xfId="0" applyFont="1" applyFill="1" applyAlignment="1">
      <alignment horizontal="left"/>
    </xf>
    <xf numFmtId="0" fontId="7" fillId="12" borderId="0" xfId="0" applyFont="1" applyFill="1" applyAlignment="1">
      <alignment horizontal="left"/>
    </xf>
    <xf numFmtId="0" fontId="7" fillId="18" borderId="0" xfId="0" applyFont="1" applyFill="1"/>
    <xf numFmtId="0" fontId="60" fillId="0" borderId="0" xfId="0" applyFont="1" applyAlignment="1">
      <alignment vertical="center"/>
    </xf>
    <xf numFmtId="0" fontId="62" fillId="0" borderId="0" xfId="0" applyFont="1"/>
    <xf numFmtId="0" fontId="63" fillId="19" borderId="1" xfId="5" applyFont="1" applyFill="1" applyBorder="1"/>
    <xf numFmtId="0" fontId="63" fillId="19" borderId="1" xfId="5" applyFont="1" applyFill="1" applyBorder="1" applyAlignment="1">
      <alignment wrapText="1"/>
    </xf>
    <xf numFmtId="0" fontId="64" fillId="19" borderId="1" xfId="0" applyFont="1" applyFill="1" applyBorder="1"/>
    <xf numFmtId="0" fontId="65" fillId="19" borderId="1" xfId="0" applyFont="1" applyFill="1" applyBorder="1" applyAlignment="1">
      <alignment wrapText="1"/>
    </xf>
    <xf numFmtId="0" fontId="66" fillId="19" borderId="1" xfId="0" applyFont="1" applyFill="1" applyBorder="1" applyAlignment="1">
      <alignment wrapText="1"/>
    </xf>
    <xf numFmtId="0" fontId="66" fillId="19" borderId="1" xfId="0" applyFont="1" applyFill="1" applyBorder="1"/>
    <xf numFmtId="0" fontId="65" fillId="19" borderId="1" xfId="0" applyFont="1" applyFill="1" applyBorder="1"/>
    <xf numFmtId="0" fontId="52" fillId="14" borderId="105" xfId="5" applyFont="1" applyFill="1" applyBorder="1"/>
    <xf numFmtId="0" fontId="52" fillId="14" borderId="105" xfId="5" applyFont="1" applyFill="1" applyBorder="1" applyAlignment="1">
      <alignment wrapText="1"/>
    </xf>
    <xf numFmtId="0" fontId="69" fillId="14" borderId="105" xfId="5" applyFont="1" applyFill="1" applyBorder="1" applyAlignment="1">
      <alignment horizontal="left" vertical="center"/>
    </xf>
    <xf numFmtId="0" fontId="69" fillId="19" borderId="1" xfId="0" applyFont="1" applyFill="1" applyBorder="1" applyAlignment="1">
      <alignment horizontal="left" vertical="center"/>
    </xf>
    <xf numFmtId="0" fontId="69" fillId="19" borderId="1" xfId="8" applyFont="1" applyFill="1" applyBorder="1" applyAlignment="1">
      <alignment horizontal="left" vertical="center"/>
    </xf>
    <xf numFmtId="0" fontId="69" fillId="19" borderId="1" xfId="7" applyFont="1" applyFill="1" applyBorder="1" applyAlignment="1">
      <alignment horizontal="left" vertical="center"/>
    </xf>
    <xf numFmtId="0" fontId="71" fillId="0" borderId="0" xfId="0" applyFont="1"/>
    <xf numFmtId="0" fontId="71" fillId="0" borderId="115" xfId="0" applyFont="1" applyBorder="1" applyAlignment="1">
      <alignment horizontal="center"/>
    </xf>
    <xf numFmtId="0" fontId="71" fillId="0" borderId="116" xfId="0" applyFont="1" applyBorder="1" applyAlignment="1">
      <alignment horizontal="center"/>
    </xf>
    <xf numFmtId="0" fontId="71" fillId="0" borderId="117" xfId="0" applyFont="1" applyBorder="1" applyAlignment="1">
      <alignment horizontal="center"/>
    </xf>
    <xf numFmtId="0" fontId="62" fillId="0" borderId="113" xfId="0" applyFont="1" applyBorder="1" applyAlignment="1">
      <alignment horizontal="center"/>
    </xf>
    <xf numFmtId="0" fontId="62" fillId="0" borderId="114" xfId="0" applyFont="1" applyBorder="1" applyAlignment="1">
      <alignment horizontal="center"/>
    </xf>
    <xf numFmtId="0" fontId="62" fillId="0" borderId="10" xfId="0" applyFont="1" applyBorder="1" applyAlignment="1">
      <alignment horizontal="center"/>
    </xf>
    <xf numFmtId="0" fontId="62" fillId="0" borderId="108" xfId="0" applyFont="1" applyBorder="1" applyAlignment="1">
      <alignment horizontal="center"/>
    </xf>
    <xf numFmtId="0" fontId="62" fillId="0" borderId="110" xfId="0" applyFont="1" applyBorder="1" applyAlignment="1">
      <alignment horizontal="center"/>
    </xf>
    <xf numFmtId="0" fontId="62" fillId="0" borderId="111" xfId="0" applyFont="1" applyBorder="1" applyAlignment="1">
      <alignment horizontal="center"/>
    </xf>
    <xf numFmtId="0" fontId="62" fillId="0" borderId="112" xfId="0" applyFont="1" applyBorder="1" applyAlignment="1">
      <alignment horizontal="center"/>
    </xf>
    <xf numFmtId="0" fontId="62" fillId="0" borderId="107" xfId="0" applyFont="1" applyBorder="1" applyAlignment="1">
      <alignment horizontal="center"/>
    </xf>
    <xf numFmtId="0" fontId="62" fillId="0" borderId="109" xfId="0" applyFont="1" applyBorder="1" applyAlignment="1">
      <alignment horizontal="center"/>
    </xf>
    <xf numFmtId="0" fontId="73" fillId="0" borderId="0" xfId="0" applyFont="1" applyAlignment="1">
      <alignment horizontal="left" vertical="center"/>
    </xf>
    <xf numFmtId="0" fontId="71" fillId="20" borderId="118" xfId="0" applyFont="1" applyFill="1" applyBorder="1" applyAlignment="1">
      <alignment horizontal="center"/>
    </xf>
    <xf numFmtId="0" fontId="71" fillId="20" borderId="119" xfId="0" applyFont="1" applyFill="1" applyBorder="1" applyAlignment="1">
      <alignment horizontal="left" indent="2"/>
    </xf>
    <xf numFmtId="0" fontId="71" fillId="20" borderId="120" xfId="0" applyFont="1" applyFill="1" applyBorder="1" applyAlignment="1">
      <alignment horizontal="left" indent="2"/>
    </xf>
    <xf numFmtId="0" fontId="71" fillId="20" borderId="121" xfId="0" applyFont="1" applyFill="1" applyBorder="1" applyAlignment="1">
      <alignment horizontal="left" indent="2"/>
    </xf>
    <xf numFmtId="0" fontId="71" fillId="21" borderId="126" xfId="0" applyFont="1" applyFill="1" applyBorder="1" applyAlignment="1">
      <alignment horizontal="center"/>
    </xf>
    <xf numFmtId="0" fontId="71" fillId="21" borderId="127" xfId="0" applyFont="1" applyFill="1" applyBorder="1" applyAlignment="1">
      <alignment horizontal="center"/>
    </xf>
    <xf numFmtId="0" fontId="71" fillId="21" borderId="128" xfId="0" applyFont="1" applyFill="1" applyBorder="1" applyAlignment="1">
      <alignment horizontal="center"/>
    </xf>
    <xf numFmtId="0" fontId="71" fillId="21" borderId="129" xfId="0" applyFont="1" applyFill="1" applyBorder="1" applyAlignment="1">
      <alignment horizontal="center"/>
    </xf>
    <xf numFmtId="0" fontId="71" fillId="20" borderId="122" xfId="0" applyFont="1" applyFill="1" applyBorder="1" applyAlignment="1">
      <alignment horizontal="center"/>
    </xf>
    <xf numFmtId="0" fontId="62" fillId="20" borderId="123" xfId="0" applyFont="1" applyFill="1" applyBorder="1" applyAlignment="1">
      <alignment horizontal="center"/>
    </xf>
    <xf numFmtId="0" fontId="62" fillId="20" borderId="124" xfId="0" applyFont="1" applyFill="1" applyBorder="1" applyAlignment="1">
      <alignment horizontal="center"/>
    </xf>
    <xf numFmtId="0" fontId="62" fillId="20" borderId="125" xfId="0" applyFont="1" applyFill="1" applyBorder="1" applyAlignment="1">
      <alignment horizontal="center"/>
    </xf>
    <xf numFmtId="0" fontId="71" fillId="20" borderId="126" xfId="0" applyFont="1" applyFill="1" applyBorder="1" applyAlignment="1">
      <alignment horizontal="center"/>
    </xf>
    <xf numFmtId="0" fontId="62" fillId="20" borderId="127" xfId="0" applyFont="1" applyFill="1" applyBorder="1" applyAlignment="1">
      <alignment horizontal="center"/>
    </xf>
    <xf numFmtId="0" fontId="62" fillId="20" borderId="128" xfId="0" applyFont="1" applyFill="1" applyBorder="1" applyAlignment="1">
      <alignment horizontal="center"/>
    </xf>
    <xf numFmtId="0" fontId="62" fillId="20" borderId="129" xfId="0" applyFont="1" applyFill="1" applyBorder="1" applyAlignment="1">
      <alignment horizontal="center"/>
    </xf>
    <xf numFmtId="0" fontId="60" fillId="0" borderId="0" xfId="0" applyFont="1" applyAlignment="1">
      <alignment horizontal="left" vertical="center"/>
    </xf>
    <xf numFmtId="0" fontId="75" fillId="19" borderId="1" xfId="0" applyFont="1" applyFill="1" applyBorder="1"/>
    <xf numFmtId="0" fontId="76" fillId="0" borderId="0" xfId="0" applyFont="1"/>
    <xf numFmtId="0" fontId="77" fillId="11" borderId="58" xfId="0" applyFont="1" applyFill="1" applyBorder="1" applyAlignment="1">
      <alignment horizontal="centerContinuous" vertical="center" wrapText="1"/>
    </xf>
    <xf numFmtId="0" fontId="77" fillId="11" borderId="59" xfId="0" applyFont="1" applyFill="1" applyBorder="1" applyAlignment="1">
      <alignment horizontal="centerContinuous" vertical="center" wrapText="1"/>
    </xf>
    <xf numFmtId="0" fontId="77" fillId="11" borderId="60" xfId="0" applyFont="1" applyFill="1" applyBorder="1" applyAlignment="1">
      <alignment horizontal="centerContinuous" vertical="center" wrapText="1"/>
    </xf>
    <xf numFmtId="0" fontId="77" fillId="11" borderId="61" xfId="0" applyFont="1" applyFill="1" applyBorder="1" applyAlignment="1">
      <alignment horizontal="centerContinuous" vertical="center" wrapText="1"/>
    </xf>
    <xf numFmtId="0" fontId="76" fillId="0" borderId="62" xfId="0" applyFont="1" applyBorder="1"/>
    <xf numFmtId="0" fontId="76" fillId="0" borderId="10" xfId="0" applyFont="1" applyBorder="1"/>
    <xf numFmtId="44" fontId="76" fillId="0" borderId="10" xfId="2" applyFont="1" applyBorder="1"/>
    <xf numFmtId="14" fontId="76" fillId="0" borderId="63" xfId="2" applyNumberFormat="1" applyFont="1" applyBorder="1"/>
    <xf numFmtId="0" fontId="76" fillId="0" borderId="64" xfId="0" quotePrefix="1" applyFont="1" applyBorder="1"/>
    <xf numFmtId="0" fontId="76" fillId="0" borderId="65" xfId="0" applyFont="1" applyBorder="1"/>
    <xf numFmtId="0" fontId="76" fillId="0" borderId="66" xfId="0" applyFont="1" applyBorder="1"/>
    <xf numFmtId="44" fontId="76" fillId="0" borderId="66" xfId="2" applyFont="1" applyBorder="1"/>
    <xf numFmtId="14" fontId="76" fillId="0" borderId="67" xfId="2" applyNumberFormat="1" applyFont="1" applyBorder="1"/>
    <xf numFmtId="0" fontId="76" fillId="0" borderId="68" xfId="0" quotePrefix="1" applyFont="1" applyBorder="1"/>
    <xf numFmtId="0" fontId="78" fillId="0" borderId="0" xfId="0" applyFont="1"/>
    <xf numFmtId="0" fontId="76" fillId="0" borderId="0" xfId="0" applyFont="1" applyAlignment="1">
      <alignment horizontal="left" indent="2"/>
    </xf>
    <xf numFmtId="166" fontId="76" fillId="0" borderId="0" xfId="0" quotePrefix="1" applyNumberFormat="1" applyFont="1" applyAlignment="1">
      <alignment horizontal="left" indent="2"/>
    </xf>
    <xf numFmtId="0" fontId="76" fillId="0" borderId="0" xfId="0" quotePrefix="1" applyFont="1" applyAlignment="1">
      <alignment horizontal="left" indent="2"/>
    </xf>
    <xf numFmtId="0" fontId="76" fillId="0" borderId="0" xfId="0" quotePrefix="1" applyFont="1" applyAlignment="1">
      <alignment horizontal="left" vertical="center" indent="2"/>
    </xf>
    <xf numFmtId="0" fontId="79" fillId="0" borderId="0" xfId="0" applyFont="1"/>
    <xf numFmtId="0" fontId="78" fillId="0" borderId="0" xfId="0" quotePrefix="1" applyFont="1" applyAlignment="1">
      <alignment horizontal="left" indent="2"/>
    </xf>
    <xf numFmtId="0" fontId="80" fillId="0" borderId="0" xfId="0" applyFont="1" applyAlignment="1">
      <alignment horizontal="right" vertical="center"/>
    </xf>
    <xf numFmtId="0" fontId="81" fillId="0" borderId="0" xfId="0" applyFont="1" applyAlignment="1">
      <alignment horizontal="right" vertical="center"/>
    </xf>
    <xf numFmtId="0" fontId="9" fillId="0" borderId="130" xfId="0" applyFont="1" applyBorder="1"/>
    <xf numFmtId="0" fontId="76" fillId="0" borderId="130" xfId="0" applyFont="1" applyBorder="1" applyAlignment="1">
      <alignment horizontal="left" vertical="center"/>
    </xf>
    <xf numFmtId="0" fontId="79" fillId="0" borderId="0" xfId="0" quotePrefix="1" applyFont="1" applyAlignment="1">
      <alignment horizontal="left" indent="2"/>
    </xf>
    <xf numFmtId="0" fontId="79" fillId="22" borderId="0" xfId="0" quotePrefix="1" applyFont="1" applyFill="1" applyAlignment="1">
      <alignment horizontal="left" vertical="center" indent="2"/>
    </xf>
    <xf numFmtId="0" fontId="77" fillId="22" borderId="0" xfId="0" quotePrefix="1" applyFont="1" applyFill="1" applyAlignment="1">
      <alignment horizontal="left" vertical="center" indent="2"/>
    </xf>
    <xf numFmtId="0" fontId="78" fillId="3" borderId="0" xfId="0" quotePrefix="1" applyFont="1" applyFill="1" applyAlignment="1">
      <alignment horizontal="left" indent="2"/>
    </xf>
    <xf numFmtId="0" fontId="6" fillId="0" borderId="0" xfId="0" applyFont="1"/>
    <xf numFmtId="0" fontId="82" fillId="0" borderId="0" xfId="0" applyFont="1"/>
    <xf numFmtId="0" fontId="83" fillId="0" borderId="0" xfId="0" applyFont="1" applyAlignment="1">
      <alignment vertical="center"/>
    </xf>
    <xf numFmtId="0" fontId="84" fillId="0" borderId="0" xfId="0" applyFont="1" applyAlignment="1">
      <alignment horizontal="left" vertical="center" readingOrder="1"/>
    </xf>
    <xf numFmtId="0" fontId="84" fillId="0" borderId="0" xfId="0" applyFont="1" applyAlignment="1">
      <alignment horizontal="left" vertical="center" indent="2"/>
    </xf>
    <xf numFmtId="0" fontId="62" fillId="0" borderId="131" xfId="0" applyFont="1" applyBorder="1"/>
    <xf numFmtId="0" fontId="85" fillId="0" borderId="0" xfId="0" applyFont="1" applyAlignment="1">
      <alignment horizontal="right"/>
    </xf>
    <xf numFmtId="0" fontId="62" fillId="0" borderId="132" xfId="0" applyFont="1" applyBorder="1"/>
    <xf numFmtId="0" fontId="85" fillId="0" borderId="0" xfId="0" applyFont="1" applyAlignment="1">
      <alignment horizontal="center"/>
    </xf>
    <xf numFmtId="0" fontId="62" fillId="0" borderId="133" xfId="0" applyFont="1" applyBorder="1"/>
    <xf numFmtId="0" fontId="83" fillId="0" borderId="0" xfId="0" applyFont="1" applyAlignment="1">
      <alignment horizontal="left" vertical="center"/>
    </xf>
    <xf numFmtId="0" fontId="86" fillId="0" borderId="0" xfId="0" applyFont="1" applyAlignment="1">
      <alignment horizontal="right"/>
    </xf>
    <xf numFmtId="0" fontId="87" fillId="0" borderId="0" xfId="0" applyFont="1" applyAlignment="1">
      <alignment horizontal="center"/>
    </xf>
    <xf numFmtId="0" fontId="62" fillId="0" borderId="134" xfId="0" applyFont="1" applyBorder="1"/>
    <xf numFmtId="0" fontId="61" fillId="0" borderId="0" xfId="0" applyFont="1" applyAlignment="1">
      <alignment horizontal="left" vertical="center" indent="1"/>
    </xf>
    <xf numFmtId="0" fontId="89" fillId="0" borderId="0" xfId="8" applyFont="1"/>
    <xf numFmtId="0" fontId="68" fillId="0" borderId="0" xfId="8" applyFont="1"/>
    <xf numFmtId="0" fontId="49" fillId="0" borderId="0" xfId="6" applyFont="1" applyAlignment="1">
      <alignment horizontal="center" wrapText="1"/>
    </xf>
    <xf numFmtId="0" fontId="75" fillId="19" borderId="1" xfId="8" applyFont="1" applyFill="1" applyBorder="1"/>
    <xf numFmtId="0" fontId="91" fillId="0" borderId="0" xfId="0" applyFont="1"/>
    <xf numFmtId="0" fontId="75" fillId="0" borderId="0" xfId="8" applyFont="1"/>
    <xf numFmtId="0" fontId="67" fillId="0" borderId="0" xfId="8" applyFont="1"/>
    <xf numFmtId="169" fontId="92" fillId="26" borderId="135" xfId="8" applyNumberFormat="1" applyFont="1" applyFill="1" applyBorder="1" applyAlignment="1">
      <alignment horizontal="center" wrapText="1"/>
    </xf>
    <xf numFmtId="169" fontId="92" fillId="26" borderId="154" xfId="8" applyNumberFormat="1" applyFont="1" applyFill="1" applyBorder="1" applyAlignment="1">
      <alignment horizontal="center" wrapText="1"/>
    </xf>
    <xf numFmtId="169" fontId="92" fillId="26" borderId="137" xfId="8" applyNumberFormat="1" applyFont="1" applyFill="1" applyBorder="1" applyAlignment="1">
      <alignment horizontal="center" wrapText="1"/>
    </xf>
    <xf numFmtId="169" fontId="92" fillId="26" borderId="136" xfId="8" applyNumberFormat="1" applyFont="1" applyFill="1" applyBorder="1" applyAlignment="1">
      <alignment horizontal="center" wrapText="1"/>
    </xf>
    <xf numFmtId="169" fontId="92" fillId="26" borderId="138" xfId="8" applyNumberFormat="1" applyFont="1" applyFill="1" applyBorder="1" applyAlignment="1">
      <alignment horizontal="center" wrapText="1"/>
    </xf>
    <xf numFmtId="169" fontId="92" fillId="26" borderId="2" xfId="8" applyNumberFormat="1" applyFont="1" applyFill="1" applyBorder="1" applyAlignment="1">
      <alignment horizontal="center" wrapText="1"/>
    </xf>
    <xf numFmtId="0" fontId="67" fillId="0" borderId="144" xfId="8" applyFont="1" applyBorder="1" applyAlignment="1">
      <alignment horizontal="center"/>
    </xf>
    <xf numFmtId="0" fontId="93" fillId="0" borderId="145" xfId="8" applyFont="1" applyBorder="1" applyAlignment="1">
      <alignment horizontal="center"/>
    </xf>
    <xf numFmtId="0" fontId="93" fillId="0" borderId="146" xfId="8" applyFont="1" applyBorder="1" applyAlignment="1">
      <alignment horizontal="center"/>
    </xf>
    <xf numFmtId="3" fontId="75" fillId="0" borderId="152" xfId="9" applyNumberFormat="1" applyFont="1" applyBorder="1"/>
    <xf numFmtId="3" fontId="75" fillId="0" borderId="145" xfId="9" applyNumberFormat="1" applyFont="1" applyBorder="1"/>
    <xf numFmtId="3" fontId="67" fillId="24" borderId="145" xfId="9" applyNumberFormat="1" applyFont="1" applyFill="1" applyBorder="1"/>
    <xf numFmtId="3" fontId="67" fillId="25" borderId="146" xfId="9" applyNumberFormat="1" applyFont="1" applyFill="1" applyBorder="1"/>
    <xf numFmtId="0" fontId="67" fillId="0" borderId="147" xfId="8" applyFont="1" applyBorder="1" applyAlignment="1">
      <alignment horizontal="center"/>
    </xf>
    <xf numFmtId="0" fontId="93" fillId="0" borderId="148" xfId="8" applyFont="1" applyBorder="1" applyAlignment="1">
      <alignment horizontal="center"/>
    </xf>
    <xf numFmtId="0" fontId="93" fillId="0" borderId="149" xfId="8" applyFont="1" applyBorder="1" applyAlignment="1">
      <alignment horizontal="center"/>
    </xf>
    <xf numFmtId="3" fontId="75" fillId="0" borderId="153" xfId="9" applyNumberFormat="1" applyFont="1" applyBorder="1"/>
    <xf numFmtId="3" fontId="75" fillId="0" borderId="148" xfId="9" applyNumberFormat="1" applyFont="1" applyBorder="1"/>
    <xf numFmtId="3" fontId="67" fillId="24" borderId="148" xfId="9" applyNumberFormat="1" applyFont="1" applyFill="1" applyBorder="1"/>
    <xf numFmtId="3" fontId="67" fillId="25" borderId="149" xfId="9" applyNumberFormat="1" applyFont="1" applyFill="1" applyBorder="1"/>
    <xf numFmtId="0" fontId="67" fillId="23" borderId="150" xfId="8" applyFont="1" applyFill="1" applyBorder="1" applyAlignment="1">
      <alignment horizontal="center" vertical="center" wrapText="1"/>
    </xf>
    <xf numFmtId="0" fontId="67" fillId="23" borderId="151" xfId="8" applyFont="1" applyFill="1" applyBorder="1" applyAlignment="1">
      <alignment horizontal="center" vertical="center" wrapText="1"/>
    </xf>
    <xf numFmtId="0" fontId="67" fillId="23" borderId="155" xfId="8" applyFont="1" applyFill="1" applyBorder="1" applyAlignment="1">
      <alignment horizontal="right" vertical="center"/>
    </xf>
    <xf numFmtId="3" fontId="75" fillId="23" borderId="142" xfId="9" applyNumberFormat="1" applyFont="1" applyFill="1" applyBorder="1" applyAlignment="1">
      <alignment horizontal="center" vertical="center" wrapText="1"/>
    </xf>
    <xf numFmtId="3" fontId="75" fillId="23" borderId="139" xfId="9" applyNumberFormat="1" applyFont="1" applyFill="1" applyBorder="1" applyAlignment="1">
      <alignment horizontal="center" vertical="center" wrapText="1"/>
    </xf>
    <xf numFmtId="3" fontId="75" fillId="23" borderId="140" xfId="9" applyNumberFormat="1" applyFont="1" applyFill="1" applyBorder="1" applyAlignment="1">
      <alignment horizontal="center" vertical="center" wrapText="1"/>
    </xf>
    <xf numFmtId="3" fontId="67" fillId="23" borderId="141" xfId="9" applyNumberFormat="1" applyFont="1" applyFill="1" applyBorder="1" applyAlignment="1">
      <alignment horizontal="center" vertical="center" wrapText="1"/>
    </xf>
    <xf numFmtId="3" fontId="75" fillId="23" borderId="143" xfId="9" applyNumberFormat="1" applyFont="1" applyFill="1" applyBorder="1" applyAlignment="1">
      <alignment horizontal="center" vertical="center" wrapText="1"/>
    </xf>
    <xf numFmtId="3" fontId="67" fillId="25" borderId="5" xfId="9" applyNumberFormat="1" applyFont="1" applyFill="1" applyBorder="1" applyAlignment="1">
      <alignment horizontal="center" vertical="center" wrapText="1"/>
    </xf>
    <xf numFmtId="0" fontId="67" fillId="27" borderId="156" xfId="8" applyFont="1" applyFill="1" applyBorder="1" applyAlignment="1">
      <alignment horizontal="right"/>
    </xf>
    <xf numFmtId="0" fontId="67" fillId="27" borderId="157" xfId="8" applyFont="1" applyFill="1" applyBorder="1" applyAlignment="1">
      <alignment horizontal="right"/>
    </xf>
    <xf numFmtId="0" fontId="67" fillId="27" borderId="158" xfId="8" applyFont="1" applyFill="1" applyBorder="1" applyAlignment="1">
      <alignment horizontal="right"/>
    </xf>
    <xf numFmtId="3" fontId="67" fillId="27" borderId="91" xfId="9" applyNumberFormat="1" applyFont="1" applyFill="1" applyBorder="1"/>
    <xf numFmtId="3" fontId="67" fillId="27" borderId="88" xfId="9" applyNumberFormat="1" applyFont="1" applyFill="1" applyBorder="1"/>
    <xf numFmtId="3" fontId="67" fillId="27" borderId="89" xfId="9" applyNumberFormat="1" applyFont="1" applyFill="1" applyBorder="1"/>
    <xf numFmtId="3" fontId="67" fillId="27" borderId="90" xfId="9" applyNumberFormat="1" applyFont="1" applyFill="1" applyBorder="1"/>
    <xf numFmtId="3" fontId="67" fillId="27" borderId="11" xfId="8" applyNumberFormat="1" applyFont="1" applyFill="1" applyBorder="1"/>
    <xf numFmtId="0" fontId="77" fillId="13" borderId="0" xfId="0" applyFont="1" applyFill="1" applyAlignment="1">
      <alignment vertical="center"/>
    </xf>
    <xf numFmtId="0" fontId="50" fillId="0" borderId="19" xfId="6" applyFont="1" applyBorder="1" applyAlignment="1">
      <alignment horizontal="center" wrapText="1"/>
    </xf>
    <xf numFmtId="0" fontId="50" fillId="0" borderId="20" xfId="6" applyFont="1" applyBorder="1" applyAlignment="1">
      <alignment horizontal="center" wrapText="1"/>
    </xf>
    <xf numFmtId="0" fontId="50" fillId="0" borderId="0" xfId="6" applyFont="1" applyAlignment="1">
      <alignment horizontal="center" wrapText="1"/>
    </xf>
    <xf numFmtId="0" fontId="50" fillId="0" borderId="11" xfId="6" applyFont="1" applyBorder="1" applyAlignment="1">
      <alignment horizontal="right"/>
    </xf>
    <xf numFmtId="0" fontId="50" fillId="0" borderId="0" xfId="6" applyFont="1" applyAlignment="1">
      <alignment horizontal="center"/>
    </xf>
    <xf numFmtId="170" fontId="50" fillId="0" borderId="20" xfId="10" applyNumberFormat="1" applyFont="1" applyBorder="1" applyAlignment="1">
      <alignment horizontal="center"/>
    </xf>
    <xf numFmtId="0" fontId="10" fillId="0" borderId="0" xfId="0" applyFont="1" applyAlignment="1">
      <alignment horizontal="left" vertical="center"/>
    </xf>
    <xf numFmtId="0" fontId="50" fillId="0" borderId="164" xfId="6" applyFont="1" applyBorder="1" applyAlignment="1">
      <alignment horizontal="right"/>
    </xf>
    <xf numFmtId="170" fontId="50" fillId="0" borderId="24" xfId="10" applyNumberFormat="1" applyFont="1" applyBorder="1" applyAlignment="1">
      <alignment horizontal="center"/>
    </xf>
    <xf numFmtId="0" fontId="50" fillId="0" borderId="92" xfId="6" applyFont="1" applyBorder="1" applyAlignment="1">
      <alignment horizontal="right"/>
    </xf>
    <xf numFmtId="170" fontId="50" fillId="0" borderId="14" xfId="10" applyNumberFormat="1" applyFont="1" applyBorder="1" applyAlignment="1">
      <alignment horizontal="center"/>
    </xf>
    <xf numFmtId="0" fontId="50" fillId="0" borderId="162" xfId="6" applyFont="1" applyBorder="1" applyAlignment="1">
      <alignment horizontal="right"/>
    </xf>
    <xf numFmtId="170" fontId="50" fillId="0" borderId="17" xfId="10" applyNumberFormat="1" applyFont="1" applyBorder="1" applyAlignment="1">
      <alignment horizontal="center"/>
    </xf>
    <xf numFmtId="0" fontId="94" fillId="0" borderId="0" xfId="8" applyFont="1"/>
    <xf numFmtId="170" fontId="75" fillId="0" borderId="10" xfId="10" applyNumberFormat="1" applyFont="1" applyBorder="1" applyAlignment="1">
      <alignment vertical="center"/>
    </xf>
    <xf numFmtId="170" fontId="75" fillId="0" borderId="93" xfId="10" applyNumberFormat="1" applyFont="1" applyBorder="1" applyAlignment="1">
      <alignment vertical="center"/>
    </xf>
    <xf numFmtId="170" fontId="75" fillId="0" borderId="113" xfId="10" applyNumberFormat="1" applyFont="1" applyBorder="1" applyAlignment="1">
      <alignment vertical="center"/>
    </xf>
    <xf numFmtId="0" fontId="67" fillId="0" borderId="18" xfId="8" applyFont="1" applyBorder="1" applyAlignment="1">
      <alignment horizontal="center"/>
    </xf>
    <xf numFmtId="0" fontId="67" fillId="0" borderId="19" xfId="8" applyFont="1" applyBorder="1" applyAlignment="1">
      <alignment horizontal="center"/>
    </xf>
    <xf numFmtId="0" fontId="67" fillId="0" borderId="20" xfId="8" applyFont="1" applyBorder="1" applyAlignment="1">
      <alignment horizontal="center"/>
    </xf>
    <xf numFmtId="0" fontId="67" fillId="0" borderId="160" xfId="8" applyFont="1" applyBorder="1" applyAlignment="1">
      <alignment horizontal="right"/>
    </xf>
    <xf numFmtId="170" fontId="75" fillId="0" borderId="161" xfId="10" applyNumberFormat="1" applyFont="1" applyBorder="1" applyAlignment="1">
      <alignment vertical="center"/>
    </xf>
    <xf numFmtId="0" fontId="67" fillId="0" borderId="13" xfId="8" applyFont="1" applyBorder="1" applyAlignment="1">
      <alignment horizontal="right"/>
    </xf>
    <xf numFmtId="170" fontId="75" fillId="0" borderId="14" xfId="10" applyNumberFormat="1" applyFont="1" applyBorder="1" applyAlignment="1">
      <alignment vertical="center"/>
    </xf>
    <xf numFmtId="0" fontId="67" fillId="0" borderId="163" xfId="8" applyFont="1" applyBorder="1" applyAlignment="1">
      <alignment horizontal="right"/>
    </xf>
    <xf numFmtId="170" fontId="75" fillId="0" borderId="94" xfId="10" applyNumberFormat="1" applyFont="1" applyBorder="1" applyAlignment="1">
      <alignment vertical="center"/>
    </xf>
    <xf numFmtId="0" fontId="75" fillId="0" borderId="18" xfId="8" applyFont="1" applyBorder="1"/>
    <xf numFmtId="170" fontId="75" fillId="0" borderId="19" xfId="10" applyNumberFormat="1" applyFont="1" applyBorder="1" applyAlignment="1">
      <alignment vertical="center"/>
    </xf>
    <xf numFmtId="170" fontId="75" fillId="0" borderId="20" xfId="10" applyNumberFormat="1" applyFont="1" applyBorder="1" applyAlignment="1">
      <alignment vertical="center"/>
    </xf>
    <xf numFmtId="0" fontId="67" fillId="0" borderId="165" xfId="8" applyFont="1" applyBorder="1" applyAlignment="1">
      <alignment horizontal="center"/>
    </xf>
    <xf numFmtId="0" fontId="93" fillId="0" borderId="166" xfId="8" applyFont="1" applyBorder="1" applyAlignment="1">
      <alignment horizontal="center"/>
    </xf>
    <xf numFmtId="0" fontId="93" fillId="0" borderId="167" xfId="8" applyFont="1" applyBorder="1" applyAlignment="1">
      <alignment horizontal="center"/>
    </xf>
    <xf numFmtId="3" fontId="75" fillId="0" borderId="168" xfId="9" applyNumberFormat="1" applyFont="1" applyBorder="1"/>
    <xf numFmtId="9" fontId="75" fillId="0" borderId="168" xfId="11" applyFont="1" applyBorder="1" applyAlignment="1">
      <alignment horizontal="center"/>
    </xf>
    <xf numFmtId="3" fontId="75" fillId="0" borderId="166" xfId="9" applyNumberFormat="1" applyFont="1" applyBorder="1"/>
    <xf numFmtId="3" fontId="67" fillId="24" borderId="167" xfId="9" applyNumberFormat="1" applyFont="1" applyFill="1" applyBorder="1"/>
    <xf numFmtId="169" fontId="68" fillId="0" borderId="159" xfId="8" applyNumberFormat="1" applyFont="1" applyBorder="1" applyAlignment="1">
      <alignment horizontal="center" wrapText="1"/>
    </xf>
    <xf numFmtId="169" fontId="68" fillId="0" borderId="135" xfId="8" applyNumberFormat="1" applyFont="1" applyBorder="1" applyAlignment="1">
      <alignment horizontal="center" wrapText="1"/>
    </xf>
    <xf numFmtId="169" fontId="68" fillId="0" borderId="154" xfId="8" applyNumberFormat="1" applyFont="1" applyBorder="1" applyAlignment="1">
      <alignment horizontal="center" wrapText="1"/>
    </xf>
    <xf numFmtId="169" fontId="68" fillId="0" borderId="137" xfId="8" applyNumberFormat="1" applyFont="1" applyBorder="1" applyAlignment="1">
      <alignment horizontal="center" wrapText="1"/>
    </xf>
    <xf numFmtId="169" fontId="68" fillId="0" borderId="136" xfId="8" applyNumberFormat="1" applyFont="1" applyBorder="1" applyAlignment="1">
      <alignment horizontal="center" wrapText="1"/>
    </xf>
    <xf numFmtId="0" fontId="1" fillId="0" borderId="169" xfId="0" applyFont="1" applyBorder="1" applyAlignment="1">
      <alignment horizontal="center" vertical="center"/>
    </xf>
    <xf numFmtId="0" fontId="6" fillId="0" borderId="10" xfId="0" applyFont="1" applyBorder="1" applyAlignment="1">
      <alignment horizontal="center" vertical="center" wrapText="1"/>
    </xf>
    <xf numFmtId="0" fontId="6" fillId="0" borderId="170" xfId="0" applyFont="1" applyBorder="1" applyAlignment="1">
      <alignment horizontal="center" vertical="center"/>
    </xf>
    <xf numFmtId="0" fontId="1" fillId="0" borderId="171" xfId="0" applyFont="1" applyBorder="1" applyAlignment="1">
      <alignment horizontal="center" vertical="center"/>
    </xf>
    <xf numFmtId="0" fontId="6" fillId="0" borderId="172" xfId="0" applyFont="1" applyBorder="1" applyAlignment="1">
      <alignment horizontal="center" vertical="center" wrapText="1"/>
    </xf>
    <xf numFmtId="0" fontId="6" fillId="0" borderId="173" xfId="0" applyFont="1" applyBorder="1" applyAlignment="1">
      <alignment horizontal="center" vertical="center"/>
    </xf>
    <xf numFmtId="0" fontId="1" fillId="0" borderId="174" xfId="0" applyFont="1" applyBorder="1" applyAlignment="1">
      <alignment horizontal="center" vertical="center"/>
    </xf>
    <xf numFmtId="0" fontId="6" fillId="0" borderId="113" xfId="0" applyFont="1" applyBorder="1" applyAlignment="1">
      <alignment horizontal="center" vertical="center" wrapText="1"/>
    </xf>
    <xf numFmtId="0" fontId="6" fillId="0" borderId="175" xfId="0" applyFont="1" applyBorder="1" applyAlignment="1">
      <alignment horizontal="center" vertical="center"/>
    </xf>
    <xf numFmtId="0" fontId="12" fillId="28" borderId="176" xfId="0" applyFont="1" applyFill="1" applyBorder="1" applyAlignment="1">
      <alignment horizontal="center" vertical="center" wrapText="1"/>
    </xf>
    <xf numFmtId="0" fontId="12" fillId="28" borderId="177" xfId="0" applyFont="1" applyFill="1" applyBorder="1" applyAlignment="1">
      <alignment horizontal="center" vertical="center" wrapText="1"/>
    </xf>
    <xf numFmtId="0" fontId="12" fillId="28" borderId="178" xfId="0" applyFont="1" applyFill="1" applyBorder="1" applyAlignment="1">
      <alignment horizontal="center" vertical="center" wrapText="1"/>
    </xf>
    <xf numFmtId="0" fontId="5" fillId="0" borderId="0" xfId="0" applyFont="1" applyAlignment="1">
      <alignment horizontal="left" vertical="center" indent="1"/>
    </xf>
    <xf numFmtId="171" fontId="12" fillId="0" borderId="113" xfId="2" applyNumberFormat="1" applyFont="1" applyBorder="1" applyAlignment="1">
      <alignment horizontal="center" vertical="center" wrapText="1"/>
    </xf>
    <xf numFmtId="171" fontId="12" fillId="0" borderId="10" xfId="2" applyNumberFormat="1" applyFont="1" applyBorder="1" applyAlignment="1">
      <alignment horizontal="center" vertical="center" wrapText="1"/>
    </xf>
    <xf numFmtId="171" fontId="12" fillId="0" borderId="172" xfId="2" applyNumberFormat="1" applyFont="1" applyBorder="1" applyAlignment="1">
      <alignment horizontal="center" vertical="center" wrapText="1"/>
    </xf>
    <xf numFmtId="0" fontId="79" fillId="0" borderId="80" xfId="0" applyFont="1" applyBorder="1" applyAlignment="1">
      <alignment horizontal="left" indent="1"/>
    </xf>
    <xf numFmtId="0" fontId="79" fillId="0" borderId="81" xfId="0" applyFont="1" applyBorder="1" applyAlignment="1">
      <alignment horizontal="left" indent="1"/>
    </xf>
    <xf numFmtId="0" fontId="79" fillId="0" borderId="82" xfId="0" applyFont="1" applyBorder="1" applyAlignment="1">
      <alignment horizontal="left" indent="1"/>
    </xf>
    <xf numFmtId="0" fontId="79" fillId="0" borderId="83" xfId="0" applyFont="1" applyBorder="1" applyAlignment="1">
      <alignment horizontal="left" indent="1"/>
    </xf>
    <xf numFmtId="0" fontId="79" fillId="0" borderId="79" xfId="0" applyFont="1" applyBorder="1" applyAlignment="1">
      <alignment horizontal="left" indent="1"/>
    </xf>
    <xf numFmtId="0" fontId="79" fillId="0" borderId="84" xfId="0" applyFont="1" applyBorder="1" applyAlignment="1">
      <alignment horizontal="left" indent="1"/>
    </xf>
    <xf numFmtId="0" fontId="79" fillId="0" borderId="85" xfId="0" applyFont="1" applyBorder="1" applyAlignment="1">
      <alignment horizontal="left" indent="1"/>
    </xf>
    <xf numFmtId="0" fontId="79" fillId="0" borderId="86" xfId="0" applyFont="1" applyBorder="1" applyAlignment="1">
      <alignment horizontal="left" indent="1"/>
    </xf>
    <xf numFmtId="0" fontId="79" fillId="0" borderId="87" xfId="0" applyFont="1" applyBorder="1" applyAlignment="1">
      <alignment horizontal="left" indent="1"/>
    </xf>
    <xf numFmtId="0" fontId="70" fillId="19" borderId="1" xfId="0" applyFont="1" applyFill="1" applyBorder="1"/>
    <xf numFmtId="0" fontId="79" fillId="0" borderId="0" xfId="0" applyFont="1" applyAlignment="1">
      <alignment horizontal="center"/>
    </xf>
    <xf numFmtId="0" fontId="95" fillId="0" borderId="0" xfId="0" applyFont="1" applyAlignment="1">
      <alignment horizontal="center"/>
    </xf>
    <xf numFmtId="0" fontId="77" fillId="0" borderId="179" xfId="0" applyFont="1" applyBorder="1" applyAlignment="1">
      <alignment horizontal="center" vertical="center"/>
    </xf>
    <xf numFmtId="0" fontId="77" fillId="0" borderId="180" xfId="0" applyFont="1" applyBorder="1" applyAlignment="1">
      <alignment horizontal="center" vertical="center"/>
    </xf>
    <xf numFmtId="0" fontId="77" fillId="0" borderId="181" xfId="0" applyFont="1" applyBorder="1" applyAlignment="1">
      <alignment horizontal="center" vertical="center"/>
    </xf>
    <xf numFmtId="0" fontId="0" fillId="0" borderId="182" xfId="0" applyBorder="1"/>
    <xf numFmtId="0" fontId="0" fillId="0" borderId="78" xfId="0" applyBorder="1"/>
    <xf numFmtId="0" fontId="0" fillId="0" borderId="183" xfId="0" applyBorder="1"/>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left" vertical="center"/>
    </xf>
    <xf numFmtId="0" fontId="70" fillId="19" borderId="1" xfId="7" applyFont="1" applyFill="1" applyBorder="1" applyAlignment="1">
      <alignment horizontal="left"/>
    </xf>
    <xf numFmtId="0" fontId="70" fillId="0" borderId="0" xfId="7" applyFont="1" applyAlignment="1">
      <alignment horizontal="left"/>
    </xf>
    <xf numFmtId="0" fontId="96" fillId="0" borderId="0" xfId="7" applyFont="1" applyAlignment="1">
      <alignment horizontal="left"/>
    </xf>
    <xf numFmtId="0" fontId="97" fillId="0" borderId="0" xfId="7" applyFont="1" applyAlignment="1">
      <alignment horizontal="left" wrapText="1"/>
    </xf>
    <xf numFmtId="0" fontId="70" fillId="0" borderId="0" xfId="6" applyFont="1" applyAlignment="1">
      <alignment horizontal="left"/>
    </xf>
    <xf numFmtId="0" fontId="70" fillId="0" borderId="0" xfId="6" applyFont="1" applyAlignment="1">
      <alignment horizontal="left" indent="2"/>
    </xf>
    <xf numFmtId="0" fontId="97" fillId="0" borderId="0" xfId="7" applyFont="1" applyAlignment="1">
      <alignment horizontal="left"/>
    </xf>
    <xf numFmtId="0" fontId="70" fillId="0" borderId="0" xfId="7" applyFont="1" applyAlignment="1">
      <alignment vertical="center"/>
    </xf>
    <xf numFmtId="0" fontId="69" fillId="0" borderId="0" xfId="7" applyFont="1" applyAlignment="1">
      <alignment horizontal="left"/>
    </xf>
    <xf numFmtId="0" fontId="79" fillId="0" borderId="184" xfId="0" applyFont="1" applyBorder="1"/>
    <xf numFmtId="0" fontId="79" fillId="0" borderId="185" xfId="0" applyFont="1" applyBorder="1"/>
    <xf numFmtId="0" fontId="79" fillId="0" borderId="186" xfId="0" applyFont="1" applyBorder="1"/>
    <xf numFmtId="0" fontId="70" fillId="19" borderId="106" xfId="0" applyFont="1" applyFill="1" applyBorder="1"/>
    <xf numFmtId="0" fontId="98" fillId="19" borderId="1" xfId="1" applyFont="1" applyFill="1" applyBorder="1" applyAlignment="1">
      <alignment horizontal="left" vertical="center"/>
    </xf>
    <xf numFmtId="0" fontId="16" fillId="0" borderId="0" xfId="0" applyFont="1" applyAlignment="1">
      <alignment horizontal="center" vertical="center" wrapText="1"/>
    </xf>
    <xf numFmtId="0" fontId="7" fillId="0" borderId="0" xfId="0" applyFont="1" applyAlignment="1">
      <alignment horizontal="left" vertical="center" wrapText="1"/>
    </xf>
    <xf numFmtId="0" fontId="14" fillId="0" borderId="77" xfId="0" applyFont="1" applyBorder="1" applyAlignment="1">
      <alignment horizontal="center" vertical="center"/>
    </xf>
    <xf numFmtId="0" fontId="41" fillId="0" borderId="69" xfId="0" applyFont="1" applyBorder="1" applyAlignment="1">
      <alignment horizontal="center" vertical="center"/>
    </xf>
    <xf numFmtId="0" fontId="32" fillId="0" borderId="0" xfId="0" applyFont="1" applyAlignment="1">
      <alignment horizontal="center" vertical="center" wrapText="1"/>
    </xf>
    <xf numFmtId="0" fontId="32" fillId="0" borderId="1" xfId="0" applyFont="1" applyBorder="1" applyAlignment="1">
      <alignment horizontal="center" vertical="center" wrapText="1"/>
    </xf>
    <xf numFmtId="0" fontId="34" fillId="0" borderId="0" xfId="0" applyFont="1" applyAlignment="1">
      <alignment horizontal="center" vertical="center" wrapText="1"/>
    </xf>
    <xf numFmtId="0" fontId="34" fillId="0" borderId="1" xfId="0" applyFont="1" applyBorder="1" applyAlignment="1">
      <alignment horizontal="center" vertical="center" wrapText="1"/>
    </xf>
    <xf numFmtId="0" fontId="13" fillId="2" borderId="6"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5" fillId="9" borderId="27" xfId="0" applyFont="1" applyFill="1" applyBorder="1" applyAlignment="1">
      <alignment horizontal="center" vertical="center" textRotation="90" wrapText="1"/>
    </xf>
    <xf numFmtId="0" fontId="15" fillId="9" borderId="29" xfId="0" applyFont="1" applyFill="1" applyBorder="1" applyAlignment="1">
      <alignment horizontal="center" vertical="center" textRotation="90"/>
    </xf>
    <xf numFmtId="0" fontId="15" fillId="9" borderId="33" xfId="0" applyFont="1" applyFill="1" applyBorder="1" applyAlignment="1">
      <alignment horizontal="center" vertical="center" textRotation="90"/>
    </xf>
    <xf numFmtId="0" fontId="15" fillId="7" borderId="27" xfId="0" applyFont="1" applyFill="1" applyBorder="1" applyAlignment="1">
      <alignment horizontal="center" vertical="center" textRotation="90" wrapText="1"/>
    </xf>
    <xf numFmtId="0" fontId="15" fillId="7" borderId="29" xfId="0" applyFont="1" applyFill="1" applyBorder="1" applyAlignment="1">
      <alignment horizontal="center" vertical="center" textRotation="90"/>
    </xf>
    <xf numFmtId="0" fontId="15" fillId="7" borderId="33" xfId="0" applyFont="1" applyFill="1" applyBorder="1" applyAlignment="1">
      <alignment horizontal="center" vertical="center" textRotation="90"/>
    </xf>
    <xf numFmtId="0" fontId="15" fillId="8" borderId="27" xfId="0" applyFont="1" applyFill="1" applyBorder="1" applyAlignment="1">
      <alignment horizontal="center" vertical="center" textRotation="90" wrapText="1"/>
    </xf>
    <xf numFmtId="0" fontId="15" fillId="8" borderId="29" xfId="0" applyFont="1" applyFill="1" applyBorder="1" applyAlignment="1">
      <alignment horizontal="center" vertical="center" textRotation="90"/>
    </xf>
    <xf numFmtId="0" fontId="15" fillId="8" borderId="33" xfId="0" applyFont="1" applyFill="1" applyBorder="1" applyAlignment="1">
      <alignment horizontal="center" vertical="center" textRotation="90"/>
    </xf>
    <xf numFmtId="0" fontId="70" fillId="0" borderId="0" xfId="6" applyFont="1" applyAlignment="1">
      <alignment horizontal="left" indent="2"/>
    </xf>
    <xf numFmtId="0" fontId="32" fillId="0" borderId="0" xfId="0" applyFont="1" applyBorder="1" applyAlignment="1">
      <alignment horizontal="center" vertical="center" wrapText="1"/>
    </xf>
    <xf numFmtId="0" fontId="0" fillId="0" borderId="0" xfId="0" applyBorder="1" applyAlignment="1">
      <alignment vertical="center"/>
    </xf>
    <xf numFmtId="0" fontId="7" fillId="0" borderId="0" xfId="0" applyFont="1" applyBorder="1" applyAlignment="1">
      <alignment vertical="center"/>
    </xf>
    <xf numFmtId="0" fontId="34" fillId="0" borderId="0" xfId="0" quotePrefix="1" applyFont="1" applyBorder="1" applyAlignment="1">
      <alignment horizontal="center" vertical="center" wrapText="1"/>
    </xf>
    <xf numFmtId="0" fontId="34" fillId="0" borderId="0" xfId="0" applyFont="1" applyBorder="1" applyAlignment="1">
      <alignment horizontal="center" vertical="center" wrapText="1"/>
    </xf>
    <xf numFmtId="0" fontId="69" fillId="14" borderId="12" xfId="5" applyFont="1" applyFill="1" applyBorder="1" applyAlignment="1">
      <alignment horizontal="left" vertical="center"/>
    </xf>
    <xf numFmtId="0" fontId="21" fillId="0" borderId="187" xfId="0" applyFont="1" applyBorder="1" applyAlignment="1">
      <alignment horizontal="left" vertical="center"/>
    </xf>
    <xf numFmtId="0" fontId="99" fillId="19" borderId="1" xfId="1" applyFont="1" applyFill="1" applyBorder="1" applyAlignment="1">
      <alignment horizontal="left" vertical="center"/>
    </xf>
    <xf numFmtId="0" fontId="100" fillId="29" borderId="0" xfId="12" applyFont="1" applyFill="1"/>
    <xf numFmtId="0" fontId="101" fillId="0" borderId="0" xfId="12" applyFont="1"/>
    <xf numFmtId="0" fontId="102" fillId="0" borderId="0" xfId="12" applyFont="1"/>
    <xf numFmtId="0" fontId="102" fillId="0" borderId="0" xfId="12" applyFont="1"/>
  </cellXfs>
  <cellStyles count="13">
    <cellStyle name="Comma" xfId="10" builtinId="3"/>
    <cellStyle name="Comma 2" xfId="4" xr:uid="{35144922-D90F-4FBE-BF7F-226A8C65F897}"/>
    <cellStyle name="Currency" xfId="2" builtinId="4"/>
    <cellStyle name="Currency 2" xfId="9" xr:uid="{F1B06207-38E8-47EC-94C7-CE6799AE2106}"/>
    <cellStyle name="Hyperlink" xfId="1" builtinId="8"/>
    <cellStyle name="Normal" xfId="0" builtinId="0"/>
    <cellStyle name="Normal 2" xfId="3" xr:uid="{86BF2EF3-EFA8-4D14-BAFB-FFF2483E0708}"/>
    <cellStyle name="Normal 2 2" xfId="8" xr:uid="{8FF6BCA3-9D40-4E98-800B-05F9745E9C93}"/>
    <cellStyle name="Normal 2 3" xfId="12" xr:uid="{28969829-047E-4063-8A34-DF2A7B2BF22C}"/>
    <cellStyle name="Normal 3" xfId="5" xr:uid="{00FAEDCD-663A-4D9D-9922-8C76C0CE7FB4}"/>
    <cellStyle name="Normal 4" xfId="6" xr:uid="{AE1F2F7B-0692-4787-AA1F-B723AB2C6DE5}"/>
    <cellStyle name="Normal_pivot table show pages" xfId="7" xr:uid="{A5EE40C4-6D67-41D1-AD32-A94154620764}"/>
    <cellStyle name="Percent" xfId="1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E3AB"/>
      <color rgb="FFBDF2FF"/>
      <color rgb="FFFFFF9B"/>
      <color rgb="FF0000FF"/>
      <color rgb="FFFFFF00"/>
      <color rgb="FFFFFF61"/>
      <color rgb="FFFFFFCC"/>
      <color rgb="FFE6FDB0"/>
      <color rgb="FFFF66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160653</xdr:colOff>
      <xdr:row>1</xdr:row>
      <xdr:rowOff>17481</xdr:rowOff>
    </xdr:from>
    <xdr:to>
      <xdr:col>2</xdr:col>
      <xdr:colOff>508001</xdr:colOff>
      <xdr:row>8</xdr:row>
      <xdr:rowOff>78033</xdr:rowOff>
    </xdr:to>
    <xdr:pic>
      <xdr:nvPicPr>
        <xdr:cNvPr id="2" name="Picture 1">
          <a:extLst>
            <a:ext uri="{FF2B5EF4-FFF2-40B4-BE49-F238E27FC236}">
              <a16:creationId xmlns:a16="http://schemas.microsoft.com/office/drawing/2014/main" id="{D847D909-DFD5-45C7-822B-7D4726CBD2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653" y="493731"/>
          <a:ext cx="1712598" cy="1449614"/>
        </a:xfrm>
        <a:prstGeom prst="rect">
          <a:avLst/>
        </a:prstGeom>
      </xdr:spPr>
    </xdr:pic>
    <xdr:clientData/>
  </xdr:twoCellAnchor>
  <xdr:twoCellAnchor editAs="oneCell">
    <xdr:from>
      <xdr:col>0</xdr:col>
      <xdr:colOff>176528</xdr:colOff>
      <xdr:row>9</xdr:row>
      <xdr:rowOff>15875</xdr:rowOff>
    </xdr:from>
    <xdr:to>
      <xdr:col>2</xdr:col>
      <xdr:colOff>521206</xdr:colOff>
      <xdr:row>16</xdr:row>
      <xdr:rowOff>117983</xdr:rowOff>
    </xdr:to>
    <xdr:pic>
      <xdr:nvPicPr>
        <xdr:cNvPr id="3" name="Picture 2">
          <a:extLst>
            <a:ext uri="{FF2B5EF4-FFF2-40B4-BE49-F238E27FC236}">
              <a16:creationId xmlns:a16="http://schemas.microsoft.com/office/drawing/2014/main" id="{2FD0751C-B33F-4C9E-8C20-4E5325D3A21D}"/>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6528" y="2071688"/>
          <a:ext cx="1709928" cy="1435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523874</xdr:colOff>
      <xdr:row>13</xdr:row>
      <xdr:rowOff>180976</xdr:rowOff>
    </xdr:from>
    <xdr:to>
      <xdr:col>8</xdr:col>
      <xdr:colOff>123825</xdr:colOff>
      <xdr:row>18</xdr:row>
      <xdr:rowOff>171450</xdr:rowOff>
    </xdr:to>
    <xdr:grpSp>
      <xdr:nvGrpSpPr>
        <xdr:cNvPr id="2" name="Group 1">
          <a:extLst>
            <a:ext uri="{FF2B5EF4-FFF2-40B4-BE49-F238E27FC236}">
              <a16:creationId xmlns:a16="http://schemas.microsoft.com/office/drawing/2014/main" id="{7D6E4E50-3B47-4C22-987D-2F1AD24F189E}"/>
            </a:ext>
          </a:extLst>
        </xdr:cNvPr>
        <xdr:cNvGrpSpPr/>
      </xdr:nvGrpSpPr>
      <xdr:grpSpPr>
        <a:xfrm>
          <a:off x="2581274" y="3371851"/>
          <a:ext cx="2771776" cy="1162049"/>
          <a:chOff x="3038474" y="2724151"/>
          <a:chExt cx="3381376" cy="1162049"/>
        </a:xfrm>
      </xdr:grpSpPr>
      <xdr:sp macro="" textlink="">
        <xdr:nvSpPr>
          <xdr:cNvPr id="3" name="TextBox 2">
            <a:extLst>
              <a:ext uri="{FF2B5EF4-FFF2-40B4-BE49-F238E27FC236}">
                <a16:creationId xmlns:a16="http://schemas.microsoft.com/office/drawing/2014/main" id="{28D872E4-32D3-6673-E5A8-676E9E39E051}"/>
              </a:ext>
            </a:extLst>
          </xdr:cNvPr>
          <xdr:cNvSpPr txBox="1"/>
        </xdr:nvSpPr>
        <xdr:spPr>
          <a:xfrm>
            <a:off x="3038474" y="3181350"/>
            <a:ext cx="3381376"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cene3d>
              <a:camera prst="orthographicFront"/>
              <a:lightRig rig="flat" dir="tl">
                <a:rot lat="0" lon="0" rev="6600000"/>
              </a:lightRig>
            </a:scene3d>
            <a:sp3d extrusionH="25400" contourW="8890">
              <a:bevelT w="38100" h="31750"/>
              <a:contourClr>
                <a:schemeClr val="accent2">
                  <a:shade val="75000"/>
                </a:schemeClr>
              </a:contourClr>
            </a:sp3d>
          </a:bodyPr>
          <a:lstStyle/>
          <a:p>
            <a:r>
              <a:rPr lang="en-US" sz="3600" b="1" cap="none" spc="0">
                <a:ln w="11430"/>
                <a:solidFill>
                  <a:srgbClr val="002060"/>
                </a:solidFill>
                <a:effectLst>
                  <a:outerShdw blurRad="50800" dist="39000" dir="5460000" algn="tl">
                    <a:srgbClr val="000000">
                      <a:alpha val="38000"/>
                    </a:srgbClr>
                  </a:outerShdw>
                </a:effectLst>
              </a:rPr>
              <a:t>=SUM(B4:C10)</a:t>
            </a:r>
          </a:p>
        </xdr:txBody>
      </xdr:sp>
      <xdr:sp macro="" textlink="">
        <xdr:nvSpPr>
          <xdr:cNvPr id="4" name="Left Brace 3">
            <a:extLst>
              <a:ext uri="{FF2B5EF4-FFF2-40B4-BE49-F238E27FC236}">
                <a16:creationId xmlns:a16="http://schemas.microsoft.com/office/drawing/2014/main" id="{7090AAC3-BE90-7749-3C0E-68503582FF4D}"/>
              </a:ext>
            </a:extLst>
          </xdr:cNvPr>
          <xdr:cNvSpPr/>
        </xdr:nvSpPr>
        <xdr:spPr>
          <a:xfrm rot="5400000">
            <a:off x="3638550" y="2676526"/>
            <a:ext cx="323850" cy="847725"/>
          </a:xfrm>
          <a:prstGeom prst="leftBrace">
            <a:avLst>
              <a:gd name="adj1" fmla="val 40686"/>
              <a:gd name="adj2" fmla="val 50000"/>
            </a:avLst>
          </a:prstGeom>
          <a:ln w="19050"/>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en-US" sz="1100"/>
          </a:p>
        </xdr:txBody>
      </xdr:sp>
      <xdr:sp macro="" textlink="">
        <xdr:nvSpPr>
          <xdr:cNvPr id="5" name="TextBox 4">
            <a:extLst>
              <a:ext uri="{FF2B5EF4-FFF2-40B4-BE49-F238E27FC236}">
                <a16:creationId xmlns:a16="http://schemas.microsoft.com/office/drawing/2014/main" id="{F33EBE9A-6E14-9A72-C2EE-CF44D69D46D3}"/>
              </a:ext>
            </a:extLst>
          </xdr:cNvPr>
          <xdr:cNvSpPr txBox="1"/>
        </xdr:nvSpPr>
        <xdr:spPr>
          <a:xfrm>
            <a:off x="3162300" y="2724151"/>
            <a:ext cx="130138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spAutoFit/>
          </a:bodyPr>
          <a:lstStyle/>
          <a:p>
            <a:pPr algn="ctr"/>
            <a:r>
              <a:rPr lang="en-US" sz="1200"/>
              <a:t>Name of Function</a:t>
            </a:r>
          </a:p>
        </xdr:txBody>
      </xdr:sp>
      <xdr:sp macro="" textlink="">
        <xdr:nvSpPr>
          <xdr:cNvPr id="6" name="Left Brace 5">
            <a:extLst>
              <a:ext uri="{FF2B5EF4-FFF2-40B4-BE49-F238E27FC236}">
                <a16:creationId xmlns:a16="http://schemas.microsoft.com/office/drawing/2014/main" id="{F865B382-CD23-0803-7507-99610C68F8A8}"/>
              </a:ext>
            </a:extLst>
          </xdr:cNvPr>
          <xdr:cNvSpPr/>
        </xdr:nvSpPr>
        <xdr:spPr>
          <a:xfrm rot="5400000">
            <a:off x="4883943" y="2516982"/>
            <a:ext cx="323850" cy="1166812"/>
          </a:xfrm>
          <a:prstGeom prst="leftBrace">
            <a:avLst>
              <a:gd name="adj1" fmla="val 40686"/>
              <a:gd name="adj2" fmla="val 50000"/>
            </a:avLst>
          </a:prstGeom>
          <a:ln w="19050"/>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en-US" sz="1100"/>
          </a:p>
        </xdr:txBody>
      </xdr:sp>
      <xdr:sp macro="" textlink="">
        <xdr:nvSpPr>
          <xdr:cNvPr id="7" name="TextBox 6">
            <a:extLst>
              <a:ext uri="{FF2B5EF4-FFF2-40B4-BE49-F238E27FC236}">
                <a16:creationId xmlns:a16="http://schemas.microsoft.com/office/drawing/2014/main" id="{46E00AD2-A2AF-FD18-3289-95DBED67DA7C}"/>
              </a:ext>
            </a:extLst>
          </xdr:cNvPr>
          <xdr:cNvSpPr txBox="1"/>
        </xdr:nvSpPr>
        <xdr:spPr>
          <a:xfrm>
            <a:off x="4438650" y="2724151"/>
            <a:ext cx="120015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200"/>
              <a:t>Arguments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3672315</xdr:colOff>
      <xdr:row>12</xdr:row>
      <xdr:rowOff>440178</xdr:rowOff>
    </xdr:from>
    <xdr:to>
      <xdr:col>6</xdr:col>
      <xdr:colOff>92528</xdr:colOff>
      <xdr:row>19</xdr:row>
      <xdr:rowOff>278350</xdr:rowOff>
    </xdr:to>
    <xdr:pic>
      <xdr:nvPicPr>
        <xdr:cNvPr id="9" name="Picture 8">
          <a:extLst>
            <a:ext uri="{FF2B5EF4-FFF2-40B4-BE49-F238E27FC236}">
              <a16:creationId xmlns:a16="http://schemas.microsoft.com/office/drawing/2014/main" id="{C7AB2AF1-44D1-F519-C204-3DABD26877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11801" y="2693521"/>
          <a:ext cx="4306913" cy="1846586"/>
        </a:xfrm>
        <a:prstGeom prst="rect">
          <a:avLst/>
        </a:prstGeom>
      </xdr:spPr>
    </xdr:pic>
    <xdr:clientData/>
  </xdr:twoCellAnchor>
  <xdr:twoCellAnchor editAs="oneCell">
    <xdr:from>
      <xdr:col>3</xdr:col>
      <xdr:colOff>16327</xdr:colOff>
      <xdr:row>25</xdr:row>
      <xdr:rowOff>45631</xdr:rowOff>
    </xdr:from>
    <xdr:to>
      <xdr:col>6</xdr:col>
      <xdr:colOff>609598</xdr:colOff>
      <xdr:row>27</xdr:row>
      <xdr:rowOff>158898</xdr:rowOff>
    </xdr:to>
    <xdr:pic>
      <xdr:nvPicPr>
        <xdr:cNvPr id="11" name="Picture 10" descr="A green rectangular object with black text&#10;&#10;AI-generated content may be incorrect.">
          <a:extLst>
            <a:ext uri="{FF2B5EF4-FFF2-40B4-BE49-F238E27FC236}">
              <a16:creationId xmlns:a16="http://schemas.microsoft.com/office/drawing/2014/main" id="{06596D6E-EF08-FA81-D02A-3C606AD18D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3241" y="6408331"/>
          <a:ext cx="3565071" cy="984124"/>
        </a:xfrm>
        <a:prstGeom prst="rect">
          <a:avLst/>
        </a:prstGeom>
      </xdr:spPr>
    </xdr:pic>
    <xdr:clientData/>
  </xdr:twoCellAnchor>
  <xdr:twoCellAnchor editAs="oneCell">
    <xdr:from>
      <xdr:col>2</xdr:col>
      <xdr:colOff>54429</xdr:colOff>
      <xdr:row>31</xdr:row>
      <xdr:rowOff>48595</xdr:rowOff>
    </xdr:from>
    <xdr:to>
      <xdr:col>2</xdr:col>
      <xdr:colOff>3690258</xdr:colOff>
      <xdr:row>38</xdr:row>
      <xdr:rowOff>52279</xdr:rowOff>
    </xdr:to>
    <xdr:pic>
      <xdr:nvPicPr>
        <xdr:cNvPr id="13" name="Picture 12" descr="A screenshot of a computer&#10;&#10;AI-generated content may be incorrect.">
          <a:extLst>
            <a:ext uri="{FF2B5EF4-FFF2-40B4-BE49-F238E27FC236}">
              <a16:creationId xmlns:a16="http://schemas.microsoft.com/office/drawing/2014/main" id="{591B07BB-AF68-94A1-F76C-FF15EE1566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8343" y="7864538"/>
          <a:ext cx="3635829" cy="1413384"/>
        </a:xfrm>
        <a:prstGeom prst="rect">
          <a:avLst/>
        </a:prstGeom>
      </xdr:spPr>
    </xdr:pic>
    <xdr:clientData/>
  </xdr:twoCellAnchor>
  <xdr:twoCellAnchor editAs="oneCell">
    <xdr:from>
      <xdr:col>2</xdr:col>
      <xdr:colOff>3981773</xdr:colOff>
      <xdr:row>31</xdr:row>
      <xdr:rowOff>48595</xdr:rowOff>
    </xdr:from>
    <xdr:to>
      <xdr:col>4</xdr:col>
      <xdr:colOff>935517</xdr:colOff>
      <xdr:row>38</xdr:row>
      <xdr:rowOff>138410</xdr:rowOff>
    </xdr:to>
    <xdr:pic>
      <xdr:nvPicPr>
        <xdr:cNvPr id="15" name="Picture 14" descr="A screenshot of a computer&#10;&#10;AI-generated content may be incorrect.">
          <a:extLst>
            <a:ext uri="{FF2B5EF4-FFF2-40B4-BE49-F238E27FC236}">
              <a16:creationId xmlns:a16="http://schemas.microsoft.com/office/drawing/2014/main" id="{4882529B-5F7D-2566-AED7-E5D27D1F1D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75687" y="7864538"/>
          <a:ext cx="2859244" cy="1499515"/>
        </a:xfrm>
        <a:prstGeom prst="rect">
          <a:avLst/>
        </a:prstGeom>
      </xdr:spPr>
    </xdr:pic>
    <xdr:clientData/>
  </xdr:twoCellAnchor>
  <xdr:twoCellAnchor editAs="oneCell">
    <xdr:from>
      <xdr:col>0</xdr:col>
      <xdr:colOff>250373</xdr:colOff>
      <xdr:row>42</xdr:row>
      <xdr:rowOff>68632</xdr:rowOff>
    </xdr:from>
    <xdr:to>
      <xdr:col>2</xdr:col>
      <xdr:colOff>2748645</xdr:colOff>
      <xdr:row>49</xdr:row>
      <xdr:rowOff>74649</xdr:rowOff>
    </xdr:to>
    <xdr:pic>
      <xdr:nvPicPr>
        <xdr:cNvPr id="17" name="Picture 16" descr="A screenshot of a computer&#10;&#10;AI-generated content may be incorrect.">
          <a:extLst>
            <a:ext uri="{FF2B5EF4-FFF2-40B4-BE49-F238E27FC236}">
              <a16:creationId xmlns:a16="http://schemas.microsoft.com/office/drawing/2014/main" id="{8B1B9618-3668-5EE5-9405-2C2B979B95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0373" y="10497146"/>
          <a:ext cx="2830286" cy="14157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600075</xdr:colOff>
      <xdr:row>27</xdr:row>
      <xdr:rowOff>142874</xdr:rowOff>
    </xdr:from>
    <xdr:to>
      <xdr:col>0</xdr:col>
      <xdr:colOff>1457325</xdr:colOff>
      <xdr:row>27</xdr:row>
      <xdr:rowOff>1000124</xdr:rowOff>
    </xdr:to>
    <xdr:pic>
      <xdr:nvPicPr>
        <xdr:cNvPr id="3" name="Picture 2" descr="A pencil on a piece of paper&#10;&#10;AI-generated content may be incorrect.">
          <a:extLst>
            <a:ext uri="{FF2B5EF4-FFF2-40B4-BE49-F238E27FC236}">
              <a16:creationId xmlns:a16="http://schemas.microsoft.com/office/drawing/2014/main" id="{7F6EB667-B0C0-4C06-EA1E-ECDE222778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7048499"/>
          <a:ext cx="857250" cy="857250"/>
        </a:xfrm>
        <a:prstGeom prst="rect">
          <a:avLst/>
        </a:prstGeom>
        <a:ln>
          <a:solidFill>
            <a:schemeClr val="bg1">
              <a:lumMod val="65000"/>
            </a:schemeClr>
          </a:solidFill>
        </a:ln>
        <a:effectLst>
          <a:outerShdw dist="25400" dir="2700000" algn="tl" rotWithShape="0">
            <a:prstClr val="black"/>
          </a:outerShdw>
        </a:effec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125363</xdr:colOff>
      <xdr:row>12</xdr:row>
      <xdr:rowOff>75726</xdr:rowOff>
    </xdr:from>
    <xdr:ext cx="7671800" cy="6822820"/>
    <xdr:pic>
      <xdr:nvPicPr>
        <xdr:cNvPr id="2" name="Picture 1">
          <a:extLst>
            <a:ext uri="{FF2B5EF4-FFF2-40B4-BE49-F238E27FC236}">
              <a16:creationId xmlns:a16="http://schemas.microsoft.com/office/drawing/2014/main" id="{D2257D98-9DE1-4BAB-9BC4-2C559E4B7736}"/>
            </a:ext>
          </a:extLst>
        </xdr:cNvPr>
        <xdr:cNvPicPr>
          <a:picLocks noChangeAspect="1"/>
        </xdr:cNvPicPr>
      </xdr:nvPicPr>
      <xdr:blipFill>
        <a:blip xmlns:r="http://schemas.openxmlformats.org/officeDocument/2006/relationships" r:embed="rId1"/>
        <a:stretch>
          <a:fillRect/>
        </a:stretch>
      </xdr:blipFill>
      <xdr:spPr>
        <a:xfrm>
          <a:off x="125363" y="4323876"/>
          <a:ext cx="7671800" cy="6822820"/>
        </a:xfrm>
        <a:prstGeom prst="rect">
          <a:avLst/>
        </a:prstGeom>
        <a:ln w="28575">
          <a:solidFill>
            <a:schemeClr val="tx1">
              <a:lumMod val="50000"/>
              <a:lumOff val="50000"/>
            </a:schemeClr>
          </a:solidFill>
        </a:ln>
      </xdr:spPr>
    </xdr:pic>
    <xdr:clientData/>
  </xdr:oneCellAnchor>
  <xdr:oneCellAnchor>
    <xdr:from>
      <xdr:col>6</xdr:col>
      <xdr:colOff>803415</xdr:colOff>
      <xdr:row>13</xdr:row>
      <xdr:rowOff>1182</xdr:rowOff>
    </xdr:from>
    <xdr:ext cx="4173030" cy="3491379"/>
    <xdr:pic>
      <xdr:nvPicPr>
        <xdr:cNvPr id="3" name="Picture 2">
          <a:extLst>
            <a:ext uri="{FF2B5EF4-FFF2-40B4-BE49-F238E27FC236}">
              <a16:creationId xmlns:a16="http://schemas.microsoft.com/office/drawing/2014/main" id="{B662ECC8-9000-4BA8-BE06-7A8AED90E4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6690" y="5830482"/>
          <a:ext cx="4173030" cy="349137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10</xdr:col>
      <xdr:colOff>409576</xdr:colOff>
      <xdr:row>11</xdr:row>
      <xdr:rowOff>111924</xdr:rowOff>
    </xdr:from>
    <xdr:to>
      <xdr:col>15</xdr:col>
      <xdr:colOff>333375</xdr:colOff>
      <xdr:row>19</xdr:row>
      <xdr:rowOff>107152</xdr:rowOff>
    </xdr:to>
    <xdr:pic>
      <xdr:nvPicPr>
        <xdr:cNvPr id="2" name="Picture 1">
          <a:extLst>
            <a:ext uri="{FF2B5EF4-FFF2-40B4-BE49-F238E27FC236}">
              <a16:creationId xmlns:a16="http://schemas.microsoft.com/office/drawing/2014/main" id="{B6E646AF-9BA7-4057-AEB1-C33574BF6F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77251" y="3502824"/>
          <a:ext cx="3209924" cy="2433628"/>
        </a:xfrm>
        <a:prstGeom prst="rect">
          <a:avLst/>
        </a:prstGeom>
        <a:noFill/>
        <a:ln w="1">
          <a:noFill/>
          <a:miter lim="800000"/>
          <a:headEnd/>
          <a:tailEnd type="none" w="med" len="med"/>
        </a:ln>
        <a:effectLst/>
      </xdr:spPr>
    </xdr:pic>
    <xdr:clientData/>
  </xdr:twoCellAnchor>
  <xdr:twoCellAnchor editAs="oneCell">
    <xdr:from>
      <xdr:col>10</xdr:col>
      <xdr:colOff>409576</xdr:colOff>
      <xdr:row>19</xdr:row>
      <xdr:rowOff>240512</xdr:rowOff>
    </xdr:from>
    <xdr:to>
      <xdr:col>15</xdr:col>
      <xdr:colOff>333375</xdr:colOff>
      <xdr:row>27</xdr:row>
      <xdr:rowOff>235740</xdr:rowOff>
    </xdr:to>
    <xdr:pic>
      <xdr:nvPicPr>
        <xdr:cNvPr id="3" name="Picture 3">
          <a:extLst>
            <a:ext uri="{FF2B5EF4-FFF2-40B4-BE49-F238E27FC236}">
              <a16:creationId xmlns:a16="http://schemas.microsoft.com/office/drawing/2014/main" id="{8F35F342-BF16-45CF-A051-70EED50509E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477251" y="6069812"/>
          <a:ext cx="3209924" cy="2433628"/>
        </a:xfrm>
        <a:prstGeom prst="rect">
          <a:avLst/>
        </a:prstGeom>
        <a:noFill/>
        <a:ln w="1">
          <a:noFill/>
          <a:miter lim="800000"/>
          <a:headEnd/>
          <a:tailEnd type="none" w="med" len="med"/>
        </a:ln>
        <a:effectLst/>
      </xdr:spPr>
    </xdr:pic>
    <xdr:clientData/>
  </xdr:twoCellAnchor>
  <xdr:twoCellAnchor editAs="oneCell">
    <xdr:from>
      <xdr:col>10</xdr:col>
      <xdr:colOff>409576</xdr:colOff>
      <xdr:row>28</xdr:row>
      <xdr:rowOff>64299</xdr:rowOff>
    </xdr:from>
    <xdr:to>
      <xdr:col>15</xdr:col>
      <xdr:colOff>333375</xdr:colOff>
      <xdr:row>36</xdr:row>
      <xdr:rowOff>59527</xdr:rowOff>
    </xdr:to>
    <xdr:pic>
      <xdr:nvPicPr>
        <xdr:cNvPr id="4" name="Picture 4">
          <a:extLst>
            <a:ext uri="{FF2B5EF4-FFF2-40B4-BE49-F238E27FC236}">
              <a16:creationId xmlns:a16="http://schemas.microsoft.com/office/drawing/2014/main" id="{2DB0F8FF-94F6-4244-9459-C66C1B511CF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477251" y="8636799"/>
          <a:ext cx="3209924" cy="243362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0f5f03f06a747418/Sheri%20Files/WORK/Microsoft/Microsoft%20Excel/Excel%20Examples.xlsm" TargetMode="External"/><Relationship Id="rId1" Type="http://schemas.openxmlformats.org/officeDocument/2006/relationships/externalLinkPath" Target="https://d.docs.live.net/0f5f03f06a747418/Sheri%20Files/WORK/Microsoft/Microsoft%20Excel/Excel%20Examples.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tingl\Dropbox\NACM_2025\_Excel_Toolkit_02_NACM_May2025.xlsx" TargetMode="External"/><Relationship Id="rId1" Type="http://schemas.openxmlformats.org/officeDocument/2006/relationships/externalLinkPath" Target="_Excel_Toolkit_02_NACM_May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ffice Button"/>
      <sheetName val="HOME tab"/>
      <sheetName val="Conditional Format"/>
      <sheetName val="Table"/>
      <sheetName val="Pivot table"/>
      <sheetName val="Pivot table Practice"/>
      <sheetName val="Charts"/>
      <sheetName val="Charts97"/>
      <sheetName val="Page Layout"/>
      <sheetName val="Named Ranges"/>
      <sheetName val="Auditing"/>
      <sheetName val="Math Rules"/>
      <sheetName val="Nesting"/>
      <sheetName val="Cond. Format Sum IF Count IF"/>
      <sheetName val="CountIF"/>
      <sheetName val="IF"/>
      <sheetName val="OR Intro"/>
      <sheetName val="AND Intro"/>
      <sheetName val="Sheet1"/>
      <sheetName val="AND  OR Nested"/>
      <sheetName val="V Lookup"/>
      <sheetName val="RANK"/>
      <sheetName val="Rank Function"/>
      <sheetName val="Validation"/>
      <sheetName val="Consolidate"/>
      <sheetName val="Custom List"/>
      <sheetName val="Sort Filter"/>
      <sheetName val="Outline"/>
      <sheetName val="Sheet2"/>
      <sheetName val="Subtotals"/>
      <sheetName val="Sheet3"/>
      <sheetName val="DropDowns"/>
      <sheetName val="Text to Columns"/>
      <sheetName val="Sheet4"/>
      <sheetName val="Protection"/>
      <sheetName val="Split Freeze Panes"/>
      <sheetName val="Macros"/>
      <sheetName val="Form Controls"/>
    </sheetNames>
    <sheetDataSet>
      <sheetData sheetId="0" refreshError="1"/>
      <sheetData sheetId="1" refreshError="1"/>
      <sheetData sheetId="2" refreshError="1"/>
      <sheetData sheetId="3" refreshError="1"/>
      <sheetData sheetId="4" refreshError="1"/>
      <sheetData sheetId="5"/>
      <sheetData sheetId="6"/>
      <sheetData sheetId="7">
        <row r="8">
          <cell r="D8" t="str">
            <v>Patti</v>
          </cell>
        </row>
      </sheetData>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C2">
            <v>9</v>
          </cell>
        </row>
        <row r="3">
          <cell r="C3">
            <v>9</v>
          </cell>
        </row>
        <row r="4">
          <cell r="C4">
            <v>8</v>
          </cell>
        </row>
        <row r="5">
          <cell r="C5">
            <v>7</v>
          </cell>
        </row>
        <row r="6">
          <cell r="C6">
            <v>6</v>
          </cell>
        </row>
        <row r="7">
          <cell r="C7">
            <v>6</v>
          </cell>
        </row>
        <row r="8">
          <cell r="C8">
            <v>5</v>
          </cell>
        </row>
        <row r="9">
          <cell r="C9">
            <v>5</v>
          </cell>
        </row>
        <row r="10">
          <cell r="C10">
            <v>5</v>
          </cell>
        </row>
        <row r="11">
          <cell r="C11">
            <v>4</v>
          </cell>
        </row>
        <row r="12">
          <cell r="C12">
            <v>4</v>
          </cell>
        </row>
        <row r="13">
          <cell r="C13">
            <v>3</v>
          </cell>
        </row>
        <row r="14">
          <cell r="C14">
            <v>2</v>
          </cell>
        </row>
        <row r="15">
          <cell r="C15">
            <v>2</v>
          </cell>
        </row>
        <row r="16">
          <cell r="C16">
            <v>1</v>
          </cell>
        </row>
      </sheetData>
      <sheetData sheetId="23" refreshError="1"/>
      <sheetData sheetId="24" refreshError="1"/>
      <sheetData sheetId="25" refreshError="1"/>
      <sheetData sheetId="26" refreshError="1"/>
      <sheetData sheetId="27" refreshError="1"/>
      <sheetData sheetId="28" refreshError="1"/>
      <sheetData sheetId="29"/>
      <sheetData sheetId="30">
        <row r="1">
          <cell r="A1" t="str">
            <v>test</v>
          </cell>
        </row>
        <row r="2">
          <cell r="A2" t="str">
            <v>test1</v>
          </cell>
        </row>
        <row r="3">
          <cell r="A3" t="str">
            <v>test2</v>
          </cell>
        </row>
        <row r="4">
          <cell r="A4" t="str">
            <v>test3</v>
          </cell>
        </row>
        <row r="5">
          <cell r="A5" t="str">
            <v>test4</v>
          </cell>
        </row>
      </sheetData>
      <sheetData sheetId="31">
        <row r="4">
          <cell r="A4" t="str">
            <v>Not tested</v>
          </cell>
        </row>
        <row r="5">
          <cell r="A5" t="str">
            <v>allowed</v>
          </cell>
        </row>
        <row r="6">
          <cell r="A6" t="str">
            <v>forbidden</v>
          </cell>
        </row>
        <row r="7">
          <cell r="A7" t="str">
            <v>questionable</v>
          </cell>
        </row>
      </sheetData>
      <sheetData sheetId="32"/>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ales Data"/>
      <sheetName val="Example Data"/>
      <sheetName val="Data"/>
      <sheetName val="Sample Data"/>
      <sheetName val="Math Rules"/>
      <sheetName val="CONTENT"/>
      <sheetName val="2_0_VLOOKUP Example"/>
      <sheetName val="2_0_V Lookup"/>
      <sheetName val="2_1_Index"/>
      <sheetName val="2_1_Match"/>
      <sheetName val="2_1_Index-Match Combo"/>
      <sheetName val="2_2_XLOOKUP"/>
      <sheetName val="2_3_Array Formulas"/>
      <sheetName val="2_3_Array"/>
      <sheetName val="2_4_GoalSeek"/>
      <sheetName val="2_4_Scenarios"/>
      <sheetName val="2_5_Named Ranges"/>
      <sheetName val="2_6_Dynamic Named Ranges"/>
      <sheetName val="2_7_Normal Charts"/>
      <sheetName val="2_7_Dynamic Charts"/>
      <sheetName val="2_8_Table"/>
      <sheetName val="2_8_PivotTable"/>
      <sheetName val="2_8_Pivot Table Practice"/>
      <sheetName val="2_9_Pivot Table Slicers"/>
      <sheetName val="2_10_Group"/>
      <sheetName val="2_10_Auto Outline"/>
      <sheetName val="2_11_Paste Special"/>
      <sheetName val="2_12_Sub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2">
          <cell r="L12">
            <v>5</v>
          </cell>
        </row>
        <row r="13">
          <cell r="L13">
            <v>7</v>
          </cell>
        </row>
        <row r="14">
          <cell r="L14">
            <v>6</v>
          </cell>
        </row>
      </sheetData>
      <sheetData sheetId="17">
        <row r="8">
          <cell r="C8" t="str">
            <v>Sales</v>
          </cell>
        </row>
        <row r="9">
          <cell r="C9">
            <v>19005</v>
          </cell>
        </row>
        <row r="10">
          <cell r="C10">
            <v>18920</v>
          </cell>
        </row>
        <row r="11">
          <cell r="C11">
            <v>21487</v>
          </cell>
        </row>
        <row r="12">
          <cell r="C12">
            <v>19412</v>
          </cell>
        </row>
      </sheetData>
      <sheetData sheetId="18" refreshError="1"/>
      <sheetData sheetId="19">
        <row r="4">
          <cell r="N4" t="str">
            <v>Month</v>
          </cell>
          <cell r="O4" t="str">
            <v>Sales</v>
          </cell>
        </row>
        <row r="5">
          <cell r="N5" t="str">
            <v>January</v>
          </cell>
          <cell r="O5">
            <v>352</v>
          </cell>
        </row>
        <row r="6">
          <cell r="N6" t="str">
            <v>February</v>
          </cell>
          <cell r="O6">
            <v>483</v>
          </cell>
        </row>
        <row r="7">
          <cell r="N7" t="str">
            <v>March</v>
          </cell>
          <cell r="O7">
            <v>528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2013 - 2022 Theme">
  <a:themeElements>
    <a:clrScheme name="MDOT Color Scheme">
      <a:dk1>
        <a:sysClr val="windowText" lastClr="000000"/>
      </a:dk1>
      <a:lt1>
        <a:sysClr val="window" lastClr="FFFFFF"/>
      </a:lt1>
      <a:dk2>
        <a:srgbClr val="0E2841"/>
      </a:dk2>
      <a:lt2>
        <a:srgbClr val="E8E8E8"/>
      </a:lt2>
      <a:accent1>
        <a:srgbClr val="9D2236"/>
      </a:accent1>
      <a:accent2>
        <a:srgbClr val="EAAA00"/>
      </a:accent2>
      <a:accent3>
        <a:srgbClr val="66FF33"/>
      </a:accent3>
      <a:accent4>
        <a:srgbClr val="0F9ED5"/>
      </a:accent4>
      <a:accent5>
        <a:srgbClr val="A02B93"/>
      </a:accent5>
      <a:accent6>
        <a:srgbClr val="66FFFF"/>
      </a:accent6>
      <a:hlink>
        <a:srgbClr val="467886"/>
      </a:hlink>
      <a:folHlink>
        <a:srgbClr val="96607D"/>
      </a:folHlink>
    </a:clrScheme>
    <a:fontScheme name="Aptos">
      <a:majorFont>
        <a:latin typeface="Aptos SemiBold"/>
        <a:ea typeface=""/>
        <a:cs typeface=""/>
      </a:majorFont>
      <a:minorFont>
        <a:latin typeface="Aptos"/>
        <a:ea typeface=""/>
        <a:cs typeface=""/>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B9956-D491-4412-8134-F03DA6824D38}">
  <sheetPr codeName="Sheet1">
    <tabColor theme="1" tint="0.499984740745262"/>
  </sheetPr>
  <dimension ref="A1:Q101"/>
  <sheetViews>
    <sheetView zoomScaleNormal="100" workbookViewId="0"/>
  </sheetViews>
  <sheetFormatPr defaultColWidth="15.25" defaultRowHeight="15"/>
  <cols>
    <col min="1" max="1" width="10.875" customWidth="1"/>
    <col min="2" max="2" width="12.75" customWidth="1"/>
    <col min="3" max="3" width="10" style="3" customWidth="1"/>
    <col min="4" max="4" width="23.75" customWidth="1"/>
    <col min="5" max="5" width="13.5" customWidth="1"/>
    <col min="6" max="17" width="12" customWidth="1"/>
  </cols>
  <sheetData>
    <row r="1" spans="1:17" s="6" customFormat="1" ht="31.5" customHeight="1" thickBot="1">
      <c r="A1" s="8" t="s">
        <v>133</v>
      </c>
      <c r="B1" s="8" t="s">
        <v>100</v>
      </c>
      <c r="C1" s="8" t="s">
        <v>117</v>
      </c>
      <c r="D1" s="8" t="s">
        <v>107</v>
      </c>
      <c r="E1" s="8" t="s">
        <v>112</v>
      </c>
      <c r="F1" s="8" t="s">
        <v>121</v>
      </c>
      <c r="G1" s="8" t="s">
        <v>122</v>
      </c>
      <c r="H1" s="8" t="s">
        <v>123</v>
      </c>
      <c r="I1" s="8" t="s">
        <v>124</v>
      </c>
      <c r="J1" s="8" t="s">
        <v>125</v>
      </c>
      <c r="K1" s="8" t="s">
        <v>126</v>
      </c>
      <c r="L1" s="8" t="s">
        <v>127</v>
      </c>
      <c r="M1" s="8" t="s">
        <v>128</v>
      </c>
      <c r="N1" s="8" t="s">
        <v>129</v>
      </c>
      <c r="O1" s="8" t="s">
        <v>130</v>
      </c>
      <c r="P1" s="8" t="s">
        <v>131</v>
      </c>
      <c r="Q1" s="8" t="s">
        <v>132</v>
      </c>
    </row>
    <row r="2" spans="1:17">
      <c r="A2" t="s">
        <v>12</v>
      </c>
      <c r="B2" t="s">
        <v>103</v>
      </c>
      <c r="C2" s="3" t="s">
        <v>120</v>
      </c>
      <c r="D2" t="s">
        <v>109</v>
      </c>
      <c r="E2" t="s">
        <v>113</v>
      </c>
      <c r="F2" s="7">
        <v>43088</v>
      </c>
      <c r="G2" s="7">
        <v>49622</v>
      </c>
      <c r="H2" s="7">
        <v>55022</v>
      </c>
      <c r="I2" s="7">
        <v>44773</v>
      </c>
      <c r="J2" s="7">
        <v>37947</v>
      </c>
      <c r="K2" s="7">
        <v>31151</v>
      </c>
      <c r="L2" s="7">
        <v>44749</v>
      </c>
      <c r="M2" s="7">
        <v>51187</v>
      </c>
      <c r="N2" s="7">
        <v>44301</v>
      </c>
      <c r="O2" s="7">
        <v>49373</v>
      </c>
      <c r="P2" s="7">
        <v>30808</v>
      </c>
      <c r="Q2" s="7">
        <v>38174</v>
      </c>
    </row>
    <row r="3" spans="1:17">
      <c r="A3" t="s">
        <v>58</v>
      </c>
      <c r="B3" t="s">
        <v>103</v>
      </c>
      <c r="C3" s="3" t="s">
        <v>120</v>
      </c>
      <c r="D3" t="s">
        <v>110</v>
      </c>
      <c r="E3" t="s">
        <v>116</v>
      </c>
      <c r="F3" s="7">
        <v>49568</v>
      </c>
      <c r="G3" s="7">
        <v>31677</v>
      </c>
      <c r="H3" s="7">
        <v>37473</v>
      </c>
      <c r="I3" s="7">
        <v>49823</v>
      </c>
      <c r="J3" s="7">
        <v>48399</v>
      </c>
      <c r="K3" s="7">
        <v>33053</v>
      </c>
      <c r="L3" s="7">
        <v>55899</v>
      </c>
      <c r="M3" s="7">
        <v>45613</v>
      </c>
      <c r="N3" s="7">
        <v>53277</v>
      </c>
      <c r="O3" s="7">
        <v>45205</v>
      </c>
      <c r="P3" s="7">
        <v>54153</v>
      </c>
      <c r="Q3" s="7">
        <v>37180</v>
      </c>
    </row>
    <row r="4" spans="1:17">
      <c r="A4" t="s">
        <v>62</v>
      </c>
      <c r="B4" t="s">
        <v>104</v>
      </c>
      <c r="C4" s="3" t="s">
        <v>118</v>
      </c>
      <c r="D4" t="s">
        <v>110</v>
      </c>
      <c r="E4" t="s">
        <v>116</v>
      </c>
      <c r="F4" s="7">
        <v>41107</v>
      </c>
      <c r="G4" s="7">
        <v>54474</v>
      </c>
      <c r="H4" s="7">
        <v>34968</v>
      </c>
      <c r="I4" s="7">
        <v>45911</v>
      </c>
      <c r="J4" s="7">
        <v>30109</v>
      </c>
      <c r="K4" s="7">
        <v>52646</v>
      </c>
      <c r="L4" s="7">
        <v>37564</v>
      </c>
      <c r="M4" s="7">
        <v>47606</v>
      </c>
      <c r="N4" s="7">
        <v>46534</v>
      </c>
      <c r="O4" s="7">
        <v>46150</v>
      </c>
      <c r="P4" s="7">
        <v>39191</v>
      </c>
      <c r="Q4" s="7">
        <v>45605</v>
      </c>
    </row>
    <row r="5" spans="1:17">
      <c r="A5" t="s">
        <v>6</v>
      </c>
      <c r="B5" t="s">
        <v>104</v>
      </c>
      <c r="C5" s="3" t="s">
        <v>118</v>
      </c>
      <c r="D5" t="s">
        <v>111</v>
      </c>
      <c r="E5" t="s">
        <v>114</v>
      </c>
      <c r="F5" s="7">
        <v>51734</v>
      </c>
      <c r="G5" s="7">
        <v>32650</v>
      </c>
      <c r="H5" s="7">
        <v>38035</v>
      </c>
      <c r="I5" s="7">
        <v>45420</v>
      </c>
      <c r="J5" s="7">
        <v>39822</v>
      </c>
      <c r="K5" s="7">
        <v>41141</v>
      </c>
      <c r="L5" s="7">
        <v>44823</v>
      </c>
      <c r="M5" s="7">
        <v>38626</v>
      </c>
      <c r="N5" s="7">
        <v>32508</v>
      </c>
      <c r="O5" s="7">
        <v>46834</v>
      </c>
      <c r="P5" s="7">
        <v>34396</v>
      </c>
      <c r="Q5" s="7">
        <v>48335</v>
      </c>
    </row>
    <row r="6" spans="1:17">
      <c r="A6" t="s">
        <v>65</v>
      </c>
      <c r="B6" t="s">
        <v>106</v>
      </c>
      <c r="C6" s="3" t="s">
        <v>120</v>
      </c>
      <c r="D6" t="s">
        <v>111</v>
      </c>
      <c r="E6" t="s">
        <v>114</v>
      </c>
      <c r="F6" s="7">
        <v>46837</v>
      </c>
      <c r="G6" s="7">
        <v>47459</v>
      </c>
      <c r="H6" s="7">
        <v>43975</v>
      </c>
      <c r="I6" s="7">
        <v>54172</v>
      </c>
      <c r="J6" s="7">
        <v>50582</v>
      </c>
      <c r="K6" s="7">
        <v>54523</v>
      </c>
      <c r="L6" s="7">
        <v>46937</v>
      </c>
      <c r="M6" s="7">
        <v>44649</v>
      </c>
      <c r="N6" s="7">
        <v>45693</v>
      </c>
      <c r="O6" s="7">
        <v>52609</v>
      </c>
      <c r="P6" s="7">
        <v>35361</v>
      </c>
      <c r="Q6" s="7">
        <v>50404</v>
      </c>
    </row>
    <row r="7" spans="1:17">
      <c r="A7" t="s">
        <v>30</v>
      </c>
      <c r="B7" t="s">
        <v>104</v>
      </c>
      <c r="C7" s="3" t="s">
        <v>118</v>
      </c>
      <c r="D7" t="s">
        <v>110</v>
      </c>
      <c r="E7" t="s">
        <v>116</v>
      </c>
      <c r="F7" s="7">
        <v>55544</v>
      </c>
      <c r="G7" s="7">
        <v>46828</v>
      </c>
      <c r="H7" s="7">
        <v>36822</v>
      </c>
      <c r="I7" s="7">
        <v>34858</v>
      </c>
      <c r="J7" s="7">
        <v>52576</v>
      </c>
      <c r="K7" s="7">
        <v>30158</v>
      </c>
      <c r="L7" s="7">
        <v>47500</v>
      </c>
      <c r="M7" s="7">
        <v>55537</v>
      </c>
      <c r="N7" s="7">
        <v>50931</v>
      </c>
      <c r="O7" s="7">
        <v>36122</v>
      </c>
      <c r="P7" s="7">
        <v>53614</v>
      </c>
      <c r="Q7" s="7">
        <v>34353</v>
      </c>
    </row>
    <row r="8" spans="1:17">
      <c r="A8" t="s">
        <v>57</v>
      </c>
      <c r="B8" t="s">
        <v>102</v>
      </c>
      <c r="C8" s="3" t="s">
        <v>118</v>
      </c>
      <c r="D8" t="s">
        <v>110</v>
      </c>
      <c r="E8" t="s">
        <v>116</v>
      </c>
      <c r="F8" s="7">
        <v>32211</v>
      </c>
      <c r="G8" s="7">
        <v>46725</v>
      </c>
      <c r="H8" s="7">
        <v>53770</v>
      </c>
      <c r="I8" s="7">
        <v>39571</v>
      </c>
      <c r="J8" s="7">
        <v>50084</v>
      </c>
      <c r="K8" s="7">
        <v>44620</v>
      </c>
      <c r="L8" s="7">
        <v>46818</v>
      </c>
      <c r="M8" s="7">
        <v>52995</v>
      </c>
      <c r="N8" s="7">
        <v>53548</v>
      </c>
      <c r="O8" s="7">
        <v>48707</v>
      </c>
      <c r="P8" s="7">
        <v>37049</v>
      </c>
      <c r="Q8" s="7">
        <v>45819</v>
      </c>
    </row>
    <row r="9" spans="1:17">
      <c r="A9" t="s">
        <v>43</v>
      </c>
      <c r="B9" t="s">
        <v>106</v>
      </c>
      <c r="C9" s="3" t="s">
        <v>119</v>
      </c>
      <c r="D9" t="s">
        <v>110</v>
      </c>
      <c r="E9" t="s">
        <v>116</v>
      </c>
      <c r="F9" s="7">
        <v>45375</v>
      </c>
      <c r="G9" s="7">
        <v>35171</v>
      </c>
      <c r="H9" s="7">
        <v>36170</v>
      </c>
      <c r="I9" s="7">
        <v>47549</v>
      </c>
      <c r="J9" s="7">
        <v>38226</v>
      </c>
      <c r="K9" s="7">
        <v>32022</v>
      </c>
      <c r="L9" s="7">
        <v>34380</v>
      </c>
      <c r="M9" s="7">
        <v>30058</v>
      </c>
      <c r="N9" s="7">
        <v>42763</v>
      </c>
      <c r="O9" s="7">
        <v>37764</v>
      </c>
      <c r="P9" s="7">
        <v>51279</v>
      </c>
      <c r="Q9" s="7">
        <v>49283</v>
      </c>
    </row>
    <row r="10" spans="1:17">
      <c r="A10" t="s">
        <v>96</v>
      </c>
      <c r="B10" t="s">
        <v>106</v>
      </c>
      <c r="C10" s="3" t="s">
        <v>119</v>
      </c>
      <c r="D10" t="s">
        <v>110</v>
      </c>
      <c r="E10" t="s">
        <v>116</v>
      </c>
      <c r="F10" s="7">
        <v>43629</v>
      </c>
      <c r="G10" s="7">
        <v>47125</v>
      </c>
      <c r="H10" s="7">
        <v>33849</v>
      </c>
      <c r="I10" s="7">
        <v>41416</v>
      </c>
      <c r="J10" s="7">
        <v>41936</v>
      </c>
      <c r="K10" s="7">
        <v>45524</v>
      </c>
      <c r="L10" s="7">
        <v>39793</v>
      </c>
      <c r="M10" s="7">
        <v>37651</v>
      </c>
      <c r="N10" s="7">
        <v>42346</v>
      </c>
      <c r="O10" s="7">
        <v>38653</v>
      </c>
      <c r="P10" s="7">
        <v>35115</v>
      </c>
      <c r="Q10" s="7">
        <v>55862</v>
      </c>
    </row>
    <row r="11" spans="1:17">
      <c r="A11" t="s">
        <v>85</v>
      </c>
      <c r="B11" t="s">
        <v>102</v>
      </c>
      <c r="C11" s="3" t="s">
        <v>119</v>
      </c>
      <c r="D11" t="s">
        <v>109</v>
      </c>
      <c r="E11" t="s">
        <v>113</v>
      </c>
      <c r="F11" s="7">
        <v>42628</v>
      </c>
      <c r="G11" s="7">
        <v>41552</v>
      </c>
      <c r="H11" s="7">
        <v>40988</v>
      </c>
      <c r="I11" s="7">
        <v>52514</v>
      </c>
      <c r="J11" s="7">
        <v>48512</v>
      </c>
      <c r="K11" s="7">
        <v>53325</v>
      </c>
      <c r="L11" s="7">
        <v>33644</v>
      </c>
      <c r="M11" s="7">
        <v>34720</v>
      </c>
      <c r="N11" s="7">
        <v>33281</v>
      </c>
      <c r="O11" s="7">
        <v>37667</v>
      </c>
      <c r="P11" s="7">
        <v>33293</v>
      </c>
      <c r="Q11" s="7">
        <v>48827</v>
      </c>
    </row>
    <row r="12" spans="1:17">
      <c r="A12" t="s">
        <v>45</v>
      </c>
      <c r="B12" t="s">
        <v>101</v>
      </c>
      <c r="C12" s="3" t="s">
        <v>119</v>
      </c>
      <c r="D12" t="s">
        <v>108</v>
      </c>
      <c r="E12" t="s">
        <v>115</v>
      </c>
      <c r="F12" s="7">
        <v>53769</v>
      </c>
      <c r="G12" s="7">
        <v>45488</v>
      </c>
      <c r="H12" s="7">
        <v>47652</v>
      </c>
      <c r="I12" s="7">
        <v>54682</v>
      </c>
      <c r="J12" s="7">
        <v>44829</v>
      </c>
      <c r="K12" s="7">
        <v>55006</v>
      </c>
      <c r="L12" s="7">
        <v>52822</v>
      </c>
      <c r="M12" s="7">
        <v>49446</v>
      </c>
      <c r="N12" s="7">
        <v>47369</v>
      </c>
      <c r="O12" s="7">
        <v>45191</v>
      </c>
      <c r="P12" s="7">
        <v>47414</v>
      </c>
      <c r="Q12" s="7">
        <v>52892</v>
      </c>
    </row>
    <row r="13" spans="1:17">
      <c r="A13" t="s">
        <v>52</v>
      </c>
      <c r="B13" t="s">
        <v>102</v>
      </c>
      <c r="C13" s="3" t="s">
        <v>120</v>
      </c>
      <c r="D13" t="s">
        <v>108</v>
      </c>
      <c r="E13" t="s">
        <v>115</v>
      </c>
      <c r="F13" s="7">
        <v>34548</v>
      </c>
      <c r="G13" s="7">
        <v>38104</v>
      </c>
      <c r="H13" s="7">
        <v>45289</v>
      </c>
      <c r="I13" s="7">
        <v>43639</v>
      </c>
      <c r="J13" s="7">
        <v>32589</v>
      </c>
      <c r="K13" s="7">
        <v>33003</v>
      </c>
      <c r="L13" s="7">
        <v>40844</v>
      </c>
      <c r="M13" s="7">
        <v>52284</v>
      </c>
      <c r="N13" s="7">
        <v>46363</v>
      </c>
      <c r="O13" s="7">
        <v>52992</v>
      </c>
      <c r="P13" s="7">
        <v>45800</v>
      </c>
      <c r="Q13" s="7">
        <v>53944</v>
      </c>
    </row>
    <row r="14" spans="1:17">
      <c r="A14" t="s">
        <v>97</v>
      </c>
      <c r="B14" t="s">
        <v>106</v>
      </c>
      <c r="C14" s="3" t="s">
        <v>118</v>
      </c>
      <c r="D14" t="s">
        <v>111</v>
      </c>
      <c r="E14" t="s">
        <v>114</v>
      </c>
      <c r="F14" s="7">
        <v>31017</v>
      </c>
      <c r="G14" s="7">
        <v>37608</v>
      </c>
      <c r="H14" s="7">
        <v>43032</v>
      </c>
      <c r="I14" s="7">
        <v>47695</v>
      </c>
      <c r="J14" s="7">
        <v>35846</v>
      </c>
      <c r="K14" s="7">
        <v>55239</v>
      </c>
      <c r="L14" s="7">
        <v>50475</v>
      </c>
      <c r="M14" s="7">
        <v>36841</v>
      </c>
      <c r="N14" s="7">
        <v>36565</v>
      </c>
      <c r="O14" s="7">
        <v>41243</v>
      </c>
      <c r="P14" s="7">
        <v>39565</v>
      </c>
      <c r="Q14" s="7">
        <v>46804</v>
      </c>
    </row>
    <row r="15" spans="1:17">
      <c r="A15" t="s">
        <v>40</v>
      </c>
      <c r="B15" t="s">
        <v>106</v>
      </c>
      <c r="C15" s="3" t="s">
        <v>118</v>
      </c>
      <c r="D15" t="s">
        <v>109</v>
      </c>
      <c r="E15" t="s">
        <v>113</v>
      </c>
      <c r="F15" s="7">
        <v>46719</v>
      </c>
      <c r="G15" s="7">
        <v>37665</v>
      </c>
      <c r="H15" s="7">
        <v>44002</v>
      </c>
      <c r="I15" s="7">
        <v>48971</v>
      </c>
      <c r="J15" s="7">
        <v>51225</v>
      </c>
      <c r="K15" s="7">
        <v>33200</v>
      </c>
      <c r="L15" s="7">
        <v>45633</v>
      </c>
      <c r="M15" s="7">
        <v>49787</v>
      </c>
      <c r="N15" s="7">
        <v>55297</v>
      </c>
      <c r="O15" s="7">
        <v>53841</v>
      </c>
      <c r="P15" s="7">
        <v>38019</v>
      </c>
      <c r="Q15" s="7">
        <v>32131</v>
      </c>
    </row>
    <row r="16" spans="1:17">
      <c r="A16" t="s">
        <v>39</v>
      </c>
      <c r="B16" t="s">
        <v>104</v>
      </c>
      <c r="C16" s="3" t="s">
        <v>119</v>
      </c>
      <c r="D16" t="s">
        <v>108</v>
      </c>
      <c r="E16" t="s">
        <v>115</v>
      </c>
      <c r="F16" s="7">
        <v>43814</v>
      </c>
      <c r="G16" s="7">
        <v>35827</v>
      </c>
      <c r="H16" s="7">
        <v>44299</v>
      </c>
      <c r="I16" s="7">
        <v>42169</v>
      </c>
      <c r="J16" s="7">
        <v>43974</v>
      </c>
      <c r="K16" s="7">
        <v>55341</v>
      </c>
      <c r="L16" s="7">
        <v>35227</v>
      </c>
      <c r="M16" s="7">
        <v>51487</v>
      </c>
      <c r="N16" s="7">
        <v>31767</v>
      </c>
      <c r="O16" s="7">
        <v>45128</v>
      </c>
      <c r="P16" s="7">
        <v>41060</v>
      </c>
      <c r="Q16" s="7">
        <v>34503</v>
      </c>
    </row>
    <row r="17" spans="1:17">
      <c r="A17" t="s">
        <v>24</v>
      </c>
      <c r="B17" t="s">
        <v>103</v>
      </c>
      <c r="C17" s="3" t="s">
        <v>120</v>
      </c>
      <c r="D17" t="s">
        <v>109</v>
      </c>
      <c r="E17" t="s">
        <v>113</v>
      </c>
      <c r="F17" s="7">
        <v>35171</v>
      </c>
      <c r="G17" s="7">
        <v>51218</v>
      </c>
      <c r="H17" s="7">
        <v>36847</v>
      </c>
      <c r="I17" s="7">
        <v>36450</v>
      </c>
      <c r="J17" s="7">
        <v>40937</v>
      </c>
      <c r="K17" s="7">
        <v>36342</v>
      </c>
      <c r="L17" s="7">
        <v>34345</v>
      </c>
      <c r="M17" s="7">
        <v>48476</v>
      </c>
      <c r="N17" s="7">
        <v>30762</v>
      </c>
      <c r="O17" s="7">
        <v>49679</v>
      </c>
      <c r="P17" s="7">
        <v>51289</v>
      </c>
      <c r="Q17" s="7">
        <v>54222</v>
      </c>
    </row>
    <row r="18" spans="1:17">
      <c r="A18" t="s">
        <v>16</v>
      </c>
      <c r="B18" t="s">
        <v>104</v>
      </c>
      <c r="C18" s="3" t="s">
        <v>120</v>
      </c>
      <c r="D18" t="s">
        <v>108</v>
      </c>
      <c r="E18" t="s">
        <v>115</v>
      </c>
      <c r="F18" s="7">
        <v>51879</v>
      </c>
      <c r="G18" s="7">
        <v>48697</v>
      </c>
      <c r="H18" s="7">
        <v>35533</v>
      </c>
      <c r="I18" s="7">
        <v>46268</v>
      </c>
      <c r="J18" s="7">
        <v>31895</v>
      </c>
      <c r="K18" s="7">
        <v>47439</v>
      </c>
      <c r="L18" s="7">
        <v>42020</v>
      </c>
      <c r="M18" s="7">
        <v>31460</v>
      </c>
      <c r="N18" s="7">
        <v>49702</v>
      </c>
      <c r="O18" s="7">
        <v>33472</v>
      </c>
      <c r="P18" s="7">
        <v>51958</v>
      </c>
      <c r="Q18" s="7">
        <v>50578</v>
      </c>
    </row>
    <row r="19" spans="1:17">
      <c r="A19" t="s">
        <v>11</v>
      </c>
      <c r="B19" t="s">
        <v>106</v>
      </c>
      <c r="C19" s="3" t="s">
        <v>118</v>
      </c>
      <c r="D19" t="s">
        <v>111</v>
      </c>
      <c r="E19" t="s">
        <v>114</v>
      </c>
      <c r="F19" s="7">
        <v>45094</v>
      </c>
      <c r="G19" s="7">
        <v>32292</v>
      </c>
      <c r="H19" s="7">
        <v>54616</v>
      </c>
      <c r="I19" s="7">
        <v>38895</v>
      </c>
      <c r="J19" s="7">
        <v>39955</v>
      </c>
      <c r="K19" s="7">
        <v>43837</v>
      </c>
      <c r="L19" s="7">
        <v>42549</v>
      </c>
      <c r="M19" s="7">
        <v>42904</v>
      </c>
      <c r="N19" s="7">
        <v>41083</v>
      </c>
      <c r="O19" s="7">
        <v>42506</v>
      </c>
      <c r="P19" s="7">
        <v>41443</v>
      </c>
      <c r="Q19" s="7">
        <v>41875</v>
      </c>
    </row>
    <row r="20" spans="1:17">
      <c r="A20" t="s">
        <v>61</v>
      </c>
      <c r="B20" t="s">
        <v>101</v>
      </c>
      <c r="C20" s="3" t="s">
        <v>119</v>
      </c>
      <c r="D20" t="s">
        <v>108</v>
      </c>
      <c r="E20" t="s">
        <v>115</v>
      </c>
      <c r="F20" s="7">
        <v>40107</v>
      </c>
      <c r="G20" s="7">
        <v>33182</v>
      </c>
      <c r="H20" s="7">
        <v>47839</v>
      </c>
      <c r="I20" s="7">
        <v>54946</v>
      </c>
      <c r="J20" s="7">
        <v>52232</v>
      </c>
      <c r="K20" s="7">
        <v>31681</v>
      </c>
      <c r="L20" s="7">
        <v>51816</v>
      </c>
      <c r="M20" s="7">
        <v>53952</v>
      </c>
      <c r="N20" s="7">
        <v>55056</v>
      </c>
      <c r="O20" s="7">
        <v>32338</v>
      </c>
      <c r="P20" s="7">
        <v>34383</v>
      </c>
      <c r="Q20" s="7">
        <v>45834</v>
      </c>
    </row>
    <row r="21" spans="1:17">
      <c r="A21" t="s">
        <v>72</v>
      </c>
      <c r="B21" t="s">
        <v>103</v>
      </c>
      <c r="C21" s="3" t="s">
        <v>119</v>
      </c>
      <c r="D21" t="s">
        <v>110</v>
      </c>
      <c r="E21" t="s">
        <v>116</v>
      </c>
      <c r="F21" s="7">
        <v>35794</v>
      </c>
      <c r="G21" s="7">
        <v>41955</v>
      </c>
      <c r="H21" s="7">
        <v>49055</v>
      </c>
      <c r="I21" s="7">
        <v>41841</v>
      </c>
      <c r="J21" s="7">
        <v>55110</v>
      </c>
      <c r="K21" s="7">
        <v>30031</v>
      </c>
      <c r="L21" s="7">
        <v>44259</v>
      </c>
      <c r="M21" s="7">
        <v>33795</v>
      </c>
      <c r="N21" s="7">
        <v>41163</v>
      </c>
      <c r="O21" s="7">
        <v>35502</v>
      </c>
      <c r="P21" s="7">
        <v>45145</v>
      </c>
      <c r="Q21" s="7">
        <v>45245</v>
      </c>
    </row>
    <row r="22" spans="1:17">
      <c r="A22" t="s">
        <v>87</v>
      </c>
      <c r="B22" t="s">
        <v>101</v>
      </c>
      <c r="C22" s="3" t="s">
        <v>120</v>
      </c>
      <c r="D22" t="s">
        <v>110</v>
      </c>
      <c r="E22" t="s">
        <v>116</v>
      </c>
      <c r="F22" s="7">
        <v>54538</v>
      </c>
      <c r="G22" s="7">
        <v>43420</v>
      </c>
      <c r="H22" s="7">
        <v>37957</v>
      </c>
      <c r="I22" s="7">
        <v>44561</v>
      </c>
      <c r="J22" s="7">
        <v>33680</v>
      </c>
      <c r="K22" s="7">
        <v>50889</v>
      </c>
      <c r="L22" s="7">
        <v>54703</v>
      </c>
      <c r="M22" s="7">
        <v>53955</v>
      </c>
      <c r="N22" s="7">
        <v>38775</v>
      </c>
      <c r="O22" s="7">
        <v>49643</v>
      </c>
      <c r="P22" s="7">
        <v>36509</v>
      </c>
      <c r="Q22" s="7">
        <v>30979</v>
      </c>
    </row>
    <row r="23" spans="1:17">
      <c r="A23" t="s">
        <v>19</v>
      </c>
      <c r="B23" t="s">
        <v>103</v>
      </c>
      <c r="C23" s="3" t="s">
        <v>119</v>
      </c>
      <c r="D23" t="s">
        <v>108</v>
      </c>
      <c r="E23" t="s">
        <v>115</v>
      </c>
      <c r="F23" s="7">
        <v>33028</v>
      </c>
      <c r="G23" s="7">
        <v>38868</v>
      </c>
      <c r="H23" s="7">
        <v>53149</v>
      </c>
      <c r="I23" s="7">
        <v>35727</v>
      </c>
      <c r="J23" s="7">
        <v>45722</v>
      </c>
      <c r="K23" s="7">
        <v>33253</v>
      </c>
      <c r="L23" s="7">
        <v>52924</v>
      </c>
      <c r="M23" s="7">
        <v>49456</v>
      </c>
      <c r="N23" s="7">
        <v>55218</v>
      </c>
      <c r="O23" s="7">
        <v>48970</v>
      </c>
      <c r="P23" s="7">
        <v>41482</v>
      </c>
      <c r="Q23" s="7">
        <v>49009</v>
      </c>
    </row>
    <row r="24" spans="1:17">
      <c r="A24" t="s">
        <v>80</v>
      </c>
      <c r="B24" t="s">
        <v>103</v>
      </c>
      <c r="C24" s="3" t="s">
        <v>119</v>
      </c>
      <c r="D24" t="s">
        <v>111</v>
      </c>
      <c r="E24" t="s">
        <v>114</v>
      </c>
      <c r="F24" s="7">
        <v>52029</v>
      </c>
      <c r="G24" s="7">
        <v>35889</v>
      </c>
      <c r="H24" s="7">
        <v>40870</v>
      </c>
      <c r="I24" s="7">
        <v>38185</v>
      </c>
      <c r="J24" s="7">
        <v>53415</v>
      </c>
      <c r="K24" s="7">
        <v>50488</v>
      </c>
      <c r="L24" s="7">
        <v>31481</v>
      </c>
      <c r="M24" s="7">
        <v>30297</v>
      </c>
      <c r="N24" s="7">
        <v>53307</v>
      </c>
      <c r="O24" s="7">
        <v>50253</v>
      </c>
      <c r="P24" s="7">
        <v>35844</v>
      </c>
      <c r="Q24" s="7">
        <v>33868</v>
      </c>
    </row>
    <row r="25" spans="1:17">
      <c r="A25" t="s">
        <v>3</v>
      </c>
      <c r="B25" t="s">
        <v>105</v>
      </c>
      <c r="C25" s="3" t="s">
        <v>119</v>
      </c>
      <c r="D25" t="s">
        <v>108</v>
      </c>
      <c r="E25" t="s">
        <v>115</v>
      </c>
      <c r="F25" s="7">
        <v>44294</v>
      </c>
      <c r="G25" s="7">
        <v>38190</v>
      </c>
      <c r="H25" s="7">
        <v>31053</v>
      </c>
      <c r="I25" s="7">
        <v>34839</v>
      </c>
      <c r="J25" s="7">
        <v>37302</v>
      </c>
      <c r="K25" s="7">
        <v>40423</v>
      </c>
      <c r="L25" s="7">
        <v>45238</v>
      </c>
      <c r="M25" s="7">
        <v>54520</v>
      </c>
      <c r="N25" s="7">
        <v>48725</v>
      </c>
      <c r="O25" s="7">
        <v>52393</v>
      </c>
      <c r="P25" s="7">
        <v>48966</v>
      </c>
      <c r="Q25" s="7">
        <v>55971</v>
      </c>
    </row>
    <row r="26" spans="1:17">
      <c r="A26" t="s">
        <v>55</v>
      </c>
      <c r="B26" t="s">
        <v>103</v>
      </c>
      <c r="C26" s="3" t="s">
        <v>119</v>
      </c>
      <c r="D26" t="s">
        <v>111</v>
      </c>
      <c r="E26" t="s">
        <v>114</v>
      </c>
      <c r="F26" s="7">
        <v>51583</v>
      </c>
      <c r="G26" s="7">
        <v>44533</v>
      </c>
      <c r="H26" s="7">
        <v>47792</v>
      </c>
      <c r="I26" s="7">
        <v>53107</v>
      </c>
      <c r="J26" s="7">
        <v>55593</v>
      </c>
      <c r="K26" s="7">
        <v>53515</v>
      </c>
      <c r="L26" s="7">
        <v>34358</v>
      </c>
      <c r="M26" s="7">
        <v>31748</v>
      </c>
      <c r="N26" s="7">
        <v>43358</v>
      </c>
      <c r="O26" s="7">
        <v>38392</v>
      </c>
      <c r="P26" s="7">
        <v>42902</v>
      </c>
      <c r="Q26" s="7">
        <v>30079</v>
      </c>
    </row>
    <row r="27" spans="1:17">
      <c r="A27" t="s">
        <v>2</v>
      </c>
      <c r="B27" t="s">
        <v>103</v>
      </c>
      <c r="C27" s="3" t="s">
        <v>119</v>
      </c>
      <c r="D27" t="s">
        <v>110</v>
      </c>
      <c r="E27" t="s">
        <v>116</v>
      </c>
      <c r="F27" s="7">
        <v>54745</v>
      </c>
      <c r="G27" s="7">
        <v>39533</v>
      </c>
      <c r="H27" s="7">
        <v>54708</v>
      </c>
      <c r="I27" s="7">
        <v>54974</v>
      </c>
      <c r="J27" s="7">
        <v>44967</v>
      </c>
      <c r="K27" s="7">
        <v>48502</v>
      </c>
      <c r="L27" s="7">
        <v>37528</v>
      </c>
      <c r="M27" s="7">
        <v>50508</v>
      </c>
      <c r="N27" s="7">
        <v>33554</v>
      </c>
      <c r="O27" s="7">
        <v>49013</v>
      </c>
      <c r="P27" s="7">
        <v>30290</v>
      </c>
      <c r="Q27" s="7">
        <v>54556</v>
      </c>
    </row>
    <row r="28" spans="1:17">
      <c r="A28" t="s">
        <v>54</v>
      </c>
      <c r="B28" t="s">
        <v>103</v>
      </c>
      <c r="C28" s="3" t="s">
        <v>118</v>
      </c>
      <c r="D28" t="s">
        <v>109</v>
      </c>
      <c r="E28" t="s">
        <v>113</v>
      </c>
      <c r="F28" s="7">
        <v>34199</v>
      </c>
      <c r="G28" s="7">
        <v>33714</v>
      </c>
      <c r="H28" s="7">
        <v>41840</v>
      </c>
      <c r="I28" s="7">
        <v>31202</v>
      </c>
      <c r="J28" s="7">
        <v>50271</v>
      </c>
      <c r="K28" s="7">
        <v>49826</v>
      </c>
      <c r="L28" s="7">
        <v>33061</v>
      </c>
      <c r="M28" s="7">
        <v>34503</v>
      </c>
      <c r="N28" s="7">
        <v>48757</v>
      </c>
      <c r="O28" s="7">
        <v>53930</v>
      </c>
      <c r="P28" s="7">
        <v>39704</v>
      </c>
      <c r="Q28" s="7">
        <v>42610</v>
      </c>
    </row>
    <row r="29" spans="1:17">
      <c r="A29" t="s">
        <v>66</v>
      </c>
      <c r="B29" t="s">
        <v>106</v>
      </c>
      <c r="C29" s="3" t="s">
        <v>119</v>
      </c>
      <c r="D29" t="s">
        <v>111</v>
      </c>
      <c r="E29" t="s">
        <v>114</v>
      </c>
      <c r="F29" s="7">
        <v>47181</v>
      </c>
      <c r="G29" s="7">
        <v>54672</v>
      </c>
      <c r="H29" s="7">
        <v>50751</v>
      </c>
      <c r="I29" s="7">
        <v>30175</v>
      </c>
      <c r="J29" s="7">
        <v>36311</v>
      </c>
      <c r="K29" s="7">
        <v>33029</v>
      </c>
      <c r="L29" s="7">
        <v>47554</v>
      </c>
      <c r="M29" s="7">
        <v>35641</v>
      </c>
      <c r="N29" s="7">
        <v>51290</v>
      </c>
      <c r="O29" s="7">
        <v>39226</v>
      </c>
      <c r="P29" s="7">
        <v>33248</v>
      </c>
      <c r="Q29" s="7">
        <v>45063</v>
      </c>
    </row>
    <row r="30" spans="1:17">
      <c r="A30" t="s">
        <v>98</v>
      </c>
      <c r="B30" t="s">
        <v>102</v>
      </c>
      <c r="C30" s="3" t="s">
        <v>118</v>
      </c>
      <c r="D30" t="s">
        <v>111</v>
      </c>
      <c r="E30" t="s">
        <v>114</v>
      </c>
      <c r="F30" s="7">
        <v>54825</v>
      </c>
      <c r="G30" s="7">
        <v>40077</v>
      </c>
      <c r="H30" s="7">
        <v>35599</v>
      </c>
      <c r="I30" s="7">
        <v>35857</v>
      </c>
      <c r="J30" s="7">
        <v>42863</v>
      </c>
      <c r="K30" s="7">
        <v>45712</v>
      </c>
      <c r="L30" s="7">
        <v>39466</v>
      </c>
      <c r="M30" s="7">
        <v>42830</v>
      </c>
      <c r="N30" s="7">
        <v>33107</v>
      </c>
      <c r="O30" s="7">
        <v>31053</v>
      </c>
      <c r="P30" s="7">
        <v>55664</v>
      </c>
      <c r="Q30" s="7">
        <v>46906</v>
      </c>
    </row>
    <row r="31" spans="1:17">
      <c r="A31" t="s">
        <v>10</v>
      </c>
      <c r="B31" t="s">
        <v>105</v>
      </c>
      <c r="C31" s="3" t="s">
        <v>118</v>
      </c>
      <c r="D31" t="s">
        <v>109</v>
      </c>
      <c r="E31" t="s">
        <v>113</v>
      </c>
      <c r="F31" s="7">
        <v>33951</v>
      </c>
      <c r="G31" s="7">
        <v>48396</v>
      </c>
      <c r="H31" s="7">
        <v>46221</v>
      </c>
      <c r="I31" s="7">
        <v>36786</v>
      </c>
      <c r="J31" s="7">
        <v>33014</v>
      </c>
      <c r="K31" s="7">
        <v>33311</v>
      </c>
      <c r="L31" s="7">
        <v>31173</v>
      </c>
      <c r="M31" s="7">
        <v>54526</v>
      </c>
      <c r="N31" s="7">
        <v>49930</v>
      </c>
      <c r="O31" s="7">
        <v>35379</v>
      </c>
      <c r="P31" s="7">
        <v>38652</v>
      </c>
      <c r="Q31" s="7">
        <v>30556</v>
      </c>
    </row>
    <row r="32" spans="1:17">
      <c r="A32" t="s">
        <v>18</v>
      </c>
      <c r="B32" t="s">
        <v>106</v>
      </c>
      <c r="C32" s="3" t="s">
        <v>119</v>
      </c>
      <c r="D32" t="s">
        <v>111</v>
      </c>
      <c r="E32" t="s">
        <v>114</v>
      </c>
      <c r="F32" s="7">
        <v>55775</v>
      </c>
      <c r="G32" s="7">
        <v>42572</v>
      </c>
      <c r="H32" s="7">
        <v>41339</v>
      </c>
      <c r="I32" s="7">
        <v>41327</v>
      </c>
      <c r="J32" s="7">
        <v>53331</v>
      </c>
      <c r="K32" s="7">
        <v>37226</v>
      </c>
      <c r="L32" s="7">
        <v>38553</v>
      </c>
      <c r="M32" s="7">
        <v>42436</v>
      </c>
      <c r="N32" s="7">
        <v>34535</v>
      </c>
      <c r="O32" s="7">
        <v>52653</v>
      </c>
      <c r="P32" s="7">
        <v>35589</v>
      </c>
      <c r="Q32" s="7">
        <v>38890</v>
      </c>
    </row>
    <row r="33" spans="1:17">
      <c r="A33" t="s">
        <v>4</v>
      </c>
      <c r="B33" t="s">
        <v>106</v>
      </c>
      <c r="C33" s="3" t="s">
        <v>119</v>
      </c>
      <c r="D33" t="s">
        <v>110</v>
      </c>
      <c r="E33" t="s">
        <v>116</v>
      </c>
      <c r="F33" s="7">
        <v>35421</v>
      </c>
      <c r="G33" s="7">
        <v>48283</v>
      </c>
      <c r="H33" s="7">
        <v>50071</v>
      </c>
      <c r="I33" s="7">
        <v>33927</v>
      </c>
      <c r="J33" s="7">
        <v>52590</v>
      </c>
      <c r="K33" s="7">
        <v>45238</v>
      </c>
      <c r="L33" s="7">
        <v>39433</v>
      </c>
      <c r="M33" s="7">
        <v>33168</v>
      </c>
      <c r="N33" s="7">
        <v>38171</v>
      </c>
      <c r="O33" s="7">
        <v>54115</v>
      </c>
      <c r="P33" s="7">
        <v>42016</v>
      </c>
      <c r="Q33" s="7">
        <v>50578</v>
      </c>
    </row>
    <row r="34" spans="1:17">
      <c r="A34" t="s">
        <v>84</v>
      </c>
      <c r="B34" t="s">
        <v>103</v>
      </c>
      <c r="C34" s="3" t="s">
        <v>120</v>
      </c>
      <c r="D34" t="s">
        <v>111</v>
      </c>
      <c r="E34" t="s">
        <v>114</v>
      </c>
      <c r="F34" s="7">
        <v>38016</v>
      </c>
      <c r="G34" s="7">
        <v>37352</v>
      </c>
      <c r="H34" s="7">
        <v>47085</v>
      </c>
      <c r="I34" s="7">
        <v>48775</v>
      </c>
      <c r="J34" s="7">
        <v>33979</v>
      </c>
      <c r="K34" s="7">
        <v>37621</v>
      </c>
      <c r="L34" s="7">
        <v>38892</v>
      </c>
      <c r="M34" s="7">
        <v>38209</v>
      </c>
      <c r="N34" s="7">
        <v>47748</v>
      </c>
      <c r="O34" s="7">
        <v>41055</v>
      </c>
      <c r="P34" s="7">
        <v>35161</v>
      </c>
      <c r="Q34" s="7">
        <v>32343</v>
      </c>
    </row>
    <row r="35" spans="1:17">
      <c r="A35" t="s">
        <v>50</v>
      </c>
      <c r="B35" t="s">
        <v>103</v>
      </c>
      <c r="C35" s="3" t="s">
        <v>118</v>
      </c>
      <c r="D35" t="s">
        <v>110</v>
      </c>
      <c r="E35" t="s">
        <v>116</v>
      </c>
      <c r="F35" s="7">
        <v>36024</v>
      </c>
      <c r="G35" s="7">
        <v>47824</v>
      </c>
      <c r="H35" s="7">
        <v>53874</v>
      </c>
      <c r="I35" s="7">
        <v>33182</v>
      </c>
      <c r="J35" s="7">
        <v>37676</v>
      </c>
      <c r="K35" s="7">
        <v>40139</v>
      </c>
      <c r="L35" s="7">
        <v>50274</v>
      </c>
      <c r="M35" s="7">
        <v>36660</v>
      </c>
      <c r="N35" s="7">
        <v>45749</v>
      </c>
      <c r="O35" s="7">
        <v>44819</v>
      </c>
      <c r="P35" s="7">
        <v>35052</v>
      </c>
      <c r="Q35" s="7">
        <v>51694</v>
      </c>
    </row>
    <row r="36" spans="1:17">
      <c r="A36" t="s">
        <v>75</v>
      </c>
      <c r="B36" t="s">
        <v>106</v>
      </c>
      <c r="C36" s="3" t="s">
        <v>118</v>
      </c>
      <c r="D36" t="s">
        <v>108</v>
      </c>
      <c r="E36" t="s">
        <v>115</v>
      </c>
      <c r="F36" s="7">
        <v>41238</v>
      </c>
      <c r="G36" s="7">
        <v>33525</v>
      </c>
      <c r="H36" s="7">
        <v>50079</v>
      </c>
      <c r="I36" s="7">
        <v>41362</v>
      </c>
      <c r="J36" s="7">
        <v>43785</v>
      </c>
      <c r="K36" s="7">
        <v>35935</v>
      </c>
      <c r="L36" s="7">
        <v>45996</v>
      </c>
      <c r="M36" s="7">
        <v>50660</v>
      </c>
      <c r="N36" s="7">
        <v>49573</v>
      </c>
      <c r="O36" s="7">
        <v>55318</v>
      </c>
      <c r="P36" s="7">
        <v>53116</v>
      </c>
      <c r="Q36" s="7">
        <v>55731</v>
      </c>
    </row>
    <row r="37" spans="1:17">
      <c r="A37" t="s">
        <v>41</v>
      </c>
      <c r="B37" t="s">
        <v>105</v>
      </c>
      <c r="C37" s="3" t="s">
        <v>118</v>
      </c>
      <c r="D37" t="s">
        <v>108</v>
      </c>
      <c r="E37" t="s">
        <v>115</v>
      </c>
      <c r="F37" s="7">
        <v>36935</v>
      </c>
      <c r="G37" s="7">
        <v>31591</v>
      </c>
      <c r="H37" s="7">
        <v>54491</v>
      </c>
      <c r="I37" s="7">
        <v>44361</v>
      </c>
      <c r="J37" s="7">
        <v>42833</v>
      </c>
      <c r="K37" s="7">
        <v>33782</v>
      </c>
      <c r="L37" s="7">
        <v>36440</v>
      </c>
      <c r="M37" s="7">
        <v>37487</v>
      </c>
      <c r="N37" s="7">
        <v>41261</v>
      </c>
      <c r="O37" s="7">
        <v>32201</v>
      </c>
      <c r="P37" s="7">
        <v>47882</v>
      </c>
      <c r="Q37" s="7">
        <v>32854</v>
      </c>
    </row>
    <row r="38" spans="1:17">
      <c r="A38" t="s">
        <v>8</v>
      </c>
      <c r="B38" t="s">
        <v>101</v>
      </c>
      <c r="C38" s="3" t="s">
        <v>118</v>
      </c>
      <c r="D38" t="s">
        <v>111</v>
      </c>
      <c r="E38" t="s">
        <v>114</v>
      </c>
      <c r="F38" s="7">
        <v>55903</v>
      </c>
      <c r="G38" s="7">
        <v>46920</v>
      </c>
      <c r="H38" s="7">
        <v>41313</v>
      </c>
      <c r="I38" s="7">
        <v>32645</v>
      </c>
      <c r="J38" s="7">
        <v>41734</v>
      </c>
      <c r="K38" s="7">
        <v>49370</v>
      </c>
      <c r="L38" s="7">
        <v>48220</v>
      </c>
      <c r="M38" s="7">
        <v>51581</v>
      </c>
      <c r="N38" s="7">
        <v>47606</v>
      </c>
      <c r="O38" s="7">
        <v>37638</v>
      </c>
      <c r="P38" s="7">
        <v>46474</v>
      </c>
      <c r="Q38" s="7">
        <v>53260</v>
      </c>
    </row>
    <row r="39" spans="1:17">
      <c r="A39" t="s">
        <v>25</v>
      </c>
      <c r="B39" t="s">
        <v>103</v>
      </c>
      <c r="C39" s="3" t="s">
        <v>119</v>
      </c>
      <c r="D39" t="s">
        <v>108</v>
      </c>
      <c r="E39" t="s">
        <v>115</v>
      </c>
      <c r="F39" s="7">
        <v>51685</v>
      </c>
      <c r="G39" s="7">
        <v>37259</v>
      </c>
      <c r="H39" s="7">
        <v>44541</v>
      </c>
      <c r="I39" s="7">
        <v>39092</v>
      </c>
      <c r="J39" s="7">
        <v>31667</v>
      </c>
      <c r="K39" s="7">
        <v>30452</v>
      </c>
      <c r="L39" s="7">
        <v>49525</v>
      </c>
      <c r="M39" s="7">
        <v>33440</v>
      </c>
      <c r="N39" s="7">
        <v>46454</v>
      </c>
      <c r="O39" s="7">
        <v>37510</v>
      </c>
      <c r="P39" s="7">
        <v>47165</v>
      </c>
      <c r="Q39" s="7">
        <v>51225</v>
      </c>
    </row>
    <row r="40" spans="1:17">
      <c r="A40" t="s">
        <v>15</v>
      </c>
      <c r="B40" t="s">
        <v>102</v>
      </c>
      <c r="C40" s="3" t="s">
        <v>118</v>
      </c>
      <c r="D40" t="s">
        <v>108</v>
      </c>
      <c r="E40" t="s">
        <v>115</v>
      </c>
      <c r="F40" s="7">
        <v>37795</v>
      </c>
      <c r="G40" s="7">
        <v>54875</v>
      </c>
      <c r="H40" s="7">
        <v>40092</v>
      </c>
      <c r="I40" s="7">
        <v>54926</v>
      </c>
      <c r="J40" s="7">
        <v>33286</v>
      </c>
      <c r="K40" s="7">
        <v>49177</v>
      </c>
      <c r="L40" s="7">
        <v>36682</v>
      </c>
      <c r="M40" s="7">
        <v>54493</v>
      </c>
      <c r="N40" s="7">
        <v>31417</v>
      </c>
      <c r="O40" s="7">
        <v>50658</v>
      </c>
      <c r="P40" s="7">
        <v>46471</v>
      </c>
      <c r="Q40" s="7">
        <v>51724</v>
      </c>
    </row>
    <row r="41" spans="1:17">
      <c r="A41" t="s">
        <v>49</v>
      </c>
      <c r="B41" t="s">
        <v>102</v>
      </c>
      <c r="C41" s="3" t="s">
        <v>120</v>
      </c>
      <c r="D41" t="s">
        <v>111</v>
      </c>
      <c r="E41" t="s">
        <v>114</v>
      </c>
      <c r="F41" s="7">
        <v>53326</v>
      </c>
      <c r="G41" s="7">
        <v>36588</v>
      </c>
      <c r="H41" s="7">
        <v>41961</v>
      </c>
      <c r="I41" s="7">
        <v>45054</v>
      </c>
      <c r="J41" s="7">
        <v>37377</v>
      </c>
      <c r="K41" s="7">
        <v>46971</v>
      </c>
      <c r="L41" s="7">
        <v>39038</v>
      </c>
      <c r="M41" s="7">
        <v>41294</v>
      </c>
      <c r="N41" s="7">
        <v>53536</v>
      </c>
      <c r="O41" s="7">
        <v>40709</v>
      </c>
      <c r="P41" s="7">
        <v>55949</v>
      </c>
      <c r="Q41" s="7">
        <v>53592</v>
      </c>
    </row>
    <row r="42" spans="1:17">
      <c r="A42" t="s">
        <v>38</v>
      </c>
      <c r="B42" t="s">
        <v>101</v>
      </c>
      <c r="C42" s="3" t="s">
        <v>118</v>
      </c>
      <c r="D42" t="s">
        <v>108</v>
      </c>
      <c r="E42" t="s">
        <v>115</v>
      </c>
      <c r="F42" s="7">
        <v>31026</v>
      </c>
      <c r="G42" s="7">
        <v>45558</v>
      </c>
      <c r="H42" s="7">
        <v>55806</v>
      </c>
      <c r="I42" s="7">
        <v>45099</v>
      </c>
      <c r="J42" s="7">
        <v>45572</v>
      </c>
      <c r="K42" s="7">
        <v>46492</v>
      </c>
      <c r="L42" s="7">
        <v>34084</v>
      </c>
      <c r="M42" s="7">
        <v>37706</v>
      </c>
      <c r="N42" s="7">
        <v>46019</v>
      </c>
      <c r="O42" s="7">
        <v>53001</v>
      </c>
      <c r="P42" s="7">
        <v>42998</v>
      </c>
      <c r="Q42" s="7">
        <v>38269</v>
      </c>
    </row>
    <row r="43" spans="1:17">
      <c r="A43" t="s">
        <v>48</v>
      </c>
      <c r="B43" t="s">
        <v>102</v>
      </c>
      <c r="C43" s="3" t="s">
        <v>120</v>
      </c>
      <c r="D43" t="s">
        <v>111</v>
      </c>
      <c r="E43" t="s">
        <v>114</v>
      </c>
      <c r="F43" s="7">
        <v>54234</v>
      </c>
      <c r="G43" s="7">
        <v>54696</v>
      </c>
      <c r="H43" s="7">
        <v>35833</v>
      </c>
      <c r="I43" s="7">
        <v>34366</v>
      </c>
      <c r="J43" s="7">
        <v>33327</v>
      </c>
      <c r="K43" s="7">
        <v>36203</v>
      </c>
      <c r="L43" s="7">
        <v>52399</v>
      </c>
      <c r="M43" s="7">
        <v>33587</v>
      </c>
      <c r="N43" s="7">
        <v>41263</v>
      </c>
      <c r="O43" s="7">
        <v>50281</v>
      </c>
      <c r="P43" s="7">
        <v>52851</v>
      </c>
      <c r="Q43" s="7">
        <v>37278</v>
      </c>
    </row>
    <row r="44" spans="1:17">
      <c r="A44" t="s">
        <v>29</v>
      </c>
      <c r="B44" t="s">
        <v>105</v>
      </c>
      <c r="C44" s="3" t="s">
        <v>118</v>
      </c>
      <c r="D44" t="s">
        <v>110</v>
      </c>
      <c r="E44" t="s">
        <v>116</v>
      </c>
      <c r="F44" s="7">
        <v>33725</v>
      </c>
      <c r="G44" s="7">
        <v>55114</v>
      </c>
      <c r="H44" s="7">
        <v>39088</v>
      </c>
      <c r="I44" s="7">
        <v>55322</v>
      </c>
      <c r="J44" s="7">
        <v>46900</v>
      </c>
      <c r="K44" s="7">
        <v>49078</v>
      </c>
      <c r="L44" s="7">
        <v>37101</v>
      </c>
      <c r="M44" s="7">
        <v>49513</v>
      </c>
      <c r="N44" s="7">
        <v>43118</v>
      </c>
      <c r="O44" s="7">
        <v>31062</v>
      </c>
      <c r="P44" s="7">
        <v>55269</v>
      </c>
      <c r="Q44" s="7">
        <v>42140</v>
      </c>
    </row>
    <row r="45" spans="1:17">
      <c r="A45" t="s">
        <v>93</v>
      </c>
      <c r="B45" t="s">
        <v>104</v>
      </c>
      <c r="C45" s="3" t="s">
        <v>118</v>
      </c>
      <c r="D45" t="s">
        <v>109</v>
      </c>
      <c r="E45" t="s">
        <v>113</v>
      </c>
      <c r="F45" s="7">
        <v>32536</v>
      </c>
      <c r="G45" s="7">
        <v>46837</v>
      </c>
      <c r="H45" s="7">
        <v>41582</v>
      </c>
      <c r="I45" s="7">
        <v>35370</v>
      </c>
      <c r="J45" s="7">
        <v>42015</v>
      </c>
      <c r="K45" s="7">
        <v>43335</v>
      </c>
      <c r="L45" s="7">
        <v>37030</v>
      </c>
      <c r="M45" s="7">
        <v>41918</v>
      </c>
      <c r="N45" s="7">
        <v>37319</v>
      </c>
      <c r="O45" s="7">
        <v>47282</v>
      </c>
      <c r="P45" s="7">
        <v>52516</v>
      </c>
      <c r="Q45" s="7">
        <v>45644</v>
      </c>
    </row>
    <row r="46" spans="1:17">
      <c r="A46" t="s">
        <v>83</v>
      </c>
      <c r="B46" t="s">
        <v>101</v>
      </c>
      <c r="C46" s="3" t="s">
        <v>118</v>
      </c>
      <c r="D46" t="s">
        <v>109</v>
      </c>
      <c r="E46" t="s">
        <v>113</v>
      </c>
      <c r="F46" s="7">
        <v>41682</v>
      </c>
      <c r="G46" s="7">
        <v>54044</v>
      </c>
      <c r="H46" s="7">
        <v>37439</v>
      </c>
      <c r="I46" s="7">
        <v>34018</v>
      </c>
      <c r="J46" s="7">
        <v>51298</v>
      </c>
      <c r="K46" s="7">
        <v>47024</v>
      </c>
      <c r="L46" s="7">
        <v>32303</v>
      </c>
      <c r="M46" s="7">
        <v>35621</v>
      </c>
      <c r="N46" s="7">
        <v>32812</v>
      </c>
      <c r="O46" s="7">
        <v>38229</v>
      </c>
      <c r="P46" s="7">
        <v>32303</v>
      </c>
      <c r="Q46" s="7">
        <v>49346</v>
      </c>
    </row>
    <row r="47" spans="1:17">
      <c r="A47" t="s">
        <v>34</v>
      </c>
      <c r="B47" t="s">
        <v>102</v>
      </c>
      <c r="C47" s="3" t="s">
        <v>119</v>
      </c>
      <c r="D47" t="s">
        <v>111</v>
      </c>
      <c r="E47" t="s">
        <v>114</v>
      </c>
      <c r="F47" s="7">
        <v>47120</v>
      </c>
      <c r="G47" s="7">
        <v>54911</v>
      </c>
      <c r="H47" s="7">
        <v>43065</v>
      </c>
      <c r="I47" s="7">
        <v>39693</v>
      </c>
      <c r="J47" s="7">
        <v>42424</v>
      </c>
      <c r="K47" s="7">
        <v>38553</v>
      </c>
      <c r="L47" s="7">
        <v>52106</v>
      </c>
      <c r="M47" s="7">
        <v>30539</v>
      </c>
      <c r="N47" s="7">
        <v>53943</v>
      </c>
      <c r="O47" s="7">
        <v>39893</v>
      </c>
      <c r="P47" s="7">
        <v>47098</v>
      </c>
      <c r="Q47" s="7">
        <v>48233</v>
      </c>
    </row>
    <row r="48" spans="1:17">
      <c r="A48" t="s">
        <v>47</v>
      </c>
      <c r="B48" t="s">
        <v>103</v>
      </c>
      <c r="C48" s="3" t="s">
        <v>118</v>
      </c>
      <c r="D48" t="s">
        <v>111</v>
      </c>
      <c r="E48" t="s">
        <v>114</v>
      </c>
      <c r="F48" s="7">
        <v>40498</v>
      </c>
      <c r="G48" s="7">
        <v>32687</v>
      </c>
      <c r="H48" s="7">
        <v>54346</v>
      </c>
      <c r="I48" s="7">
        <v>31140</v>
      </c>
      <c r="J48" s="7">
        <v>34903</v>
      </c>
      <c r="K48" s="7">
        <v>31062</v>
      </c>
      <c r="L48" s="7">
        <v>45862</v>
      </c>
      <c r="M48" s="7">
        <v>30273</v>
      </c>
      <c r="N48" s="7">
        <v>51124</v>
      </c>
      <c r="O48" s="7">
        <v>48123</v>
      </c>
      <c r="P48" s="7">
        <v>36107</v>
      </c>
      <c r="Q48" s="7">
        <v>46755</v>
      </c>
    </row>
    <row r="49" spans="1:17">
      <c r="A49" t="s">
        <v>76</v>
      </c>
      <c r="B49" t="s">
        <v>104</v>
      </c>
      <c r="C49" s="3" t="s">
        <v>118</v>
      </c>
      <c r="D49" t="s">
        <v>110</v>
      </c>
      <c r="E49" t="s">
        <v>116</v>
      </c>
      <c r="F49" s="7">
        <v>48766</v>
      </c>
      <c r="G49" s="7">
        <v>41143</v>
      </c>
      <c r="H49" s="7">
        <v>43387</v>
      </c>
      <c r="I49" s="7">
        <v>52656</v>
      </c>
      <c r="J49" s="7">
        <v>50832</v>
      </c>
      <c r="K49" s="7">
        <v>41432</v>
      </c>
      <c r="L49" s="7">
        <v>33378</v>
      </c>
      <c r="M49" s="7">
        <v>45518</v>
      </c>
      <c r="N49" s="7">
        <v>35487</v>
      </c>
      <c r="O49" s="7">
        <v>37143</v>
      </c>
      <c r="P49" s="7">
        <v>32803</v>
      </c>
      <c r="Q49" s="7">
        <v>45807</v>
      </c>
    </row>
    <row r="50" spans="1:17">
      <c r="A50" t="s">
        <v>91</v>
      </c>
      <c r="B50" t="s">
        <v>104</v>
      </c>
      <c r="C50" s="3" t="s">
        <v>120</v>
      </c>
      <c r="D50" t="s">
        <v>111</v>
      </c>
      <c r="E50" t="s">
        <v>114</v>
      </c>
      <c r="F50" s="7">
        <v>33311</v>
      </c>
      <c r="G50" s="7">
        <v>35078</v>
      </c>
      <c r="H50" s="7">
        <v>44477</v>
      </c>
      <c r="I50" s="7">
        <v>52510</v>
      </c>
      <c r="J50" s="7">
        <v>32710</v>
      </c>
      <c r="K50" s="7">
        <v>46268</v>
      </c>
      <c r="L50" s="7">
        <v>50592</v>
      </c>
      <c r="M50" s="7">
        <v>37001</v>
      </c>
      <c r="N50" s="7">
        <v>51988</v>
      </c>
      <c r="O50" s="7">
        <v>50908</v>
      </c>
      <c r="P50" s="7">
        <v>30350</v>
      </c>
      <c r="Q50" s="7">
        <v>33229</v>
      </c>
    </row>
    <row r="51" spans="1:17">
      <c r="A51" t="s">
        <v>51</v>
      </c>
      <c r="B51" t="s">
        <v>103</v>
      </c>
      <c r="C51" s="3" t="s">
        <v>118</v>
      </c>
      <c r="D51" t="s">
        <v>108</v>
      </c>
      <c r="E51" t="s">
        <v>115</v>
      </c>
      <c r="F51" s="7">
        <v>43924</v>
      </c>
      <c r="G51" s="7">
        <v>49067</v>
      </c>
      <c r="H51" s="7">
        <v>30829</v>
      </c>
      <c r="I51" s="7">
        <v>55736</v>
      </c>
      <c r="J51" s="7">
        <v>45935</v>
      </c>
      <c r="K51" s="7">
        <v>48571</v>
      </c>
      <c r="L51" s="7">
        <v>35195</v>
      </c>
      <c r="M51" s="7">
        <v>43693</v>
      </c>
      <c r="N51" s="7">
        <v>48637</v>
      </c>
      <c r="O51" s="7">
        <v>33402</v>
      </c>
      <c r="P51" s="7">
        <v>37237</v>
      </c>
      <c r="Q51" s="7">
        <v>42317</v>
      </c>
    </row>
    <row r="52" spans="1:17">
      <c r="A52" t="s">
        <v>5</v>
      </c>
      <c r="B52" t="s">
        <v>106</v>
      </c>
      <c r="C52" s="3" t="s">
        <v>120</v>
      </c>
      <c r="D52" t="s">
        <v>111</v>
      </c>
      <c r="E52" t="s">
        <v>114</v>
      </c>
      <c r="F52" s="7">
        <v>44224</v>
      </c>
      <c r="G52" s="7">
        <v>31296</v>
      </c>
      <c r="H52" s="7">
        <v>34739</v>
      </c>
      <c r="I52" s="7">
        <v>36299</v>
      </c>
      <c r="J52" s="7">
        <v>44597</v>
      </c>
      <c r="K52" s="7">
        <v>44796</v>
      </c>
      <c r="L52" s="7">
        <v>44486</v>
      </c>
      <c r="M52" s="7">
        <v>43141</v>
      </c>
      <c r="N52" s="7">
        <v>32284</v>
      </c>
      <c r="O52" s="7">
        <v>51374</v>
      </c>
      <c r="P52" s="7">
        <v>38641</v>
      </c>
      <c r="Q52" s="7">
        <v>33310</v>
      </c>
    </row>
    <row r="53" spans="1:17">
      <c r="A53" t="s">
        <v>26</v>
      </c>
      <c r="B53" t="s">
        <v>106</v>
      </c>
      <c r="C53" s="3" t="s">
        <v>120</v>
      </c>
      <c r="D53" t="s">
        <v>110</v>
      </c>
      <c r="E53" t="s">
        <v>116</v>
      </c>
      <c r="F53" s="7">
        <v>38720</v>
      </c>
      <c r="G53" s="7">
        <v>48773</v>
      </c>
      <c r="H53" s="7">
        <v>39915</v>
      </c>
      <c r="I53" s="7">
        <v>53319</v>
      </c>
      <c r="J53" s="7">
        <v>38197</v>
      </c>
      <c r="K53" s="7">
        <v>34558</v>
      </c>
      <c r="L53" s="7">
        <v>55659</v>
      </c>
      <c r="M53" s="7">
        <v>30645</v>
      </c>
      <c r="N53" s="7">
        <v>53116</v>
      </c>
      <c r="O53" s="7">
        <v>33259</v>
      </c>
      <c r="P53" s="7">
        <v>54293</v>
      </c>
      <c r="Q53" s="7">
        <v>42813</v>
      </c>
    </row>
    <row r="54" spans="1:17">
      <c r="A54" t="s">
        <v>53</v>
      </c>
      <c r="B54" t="s">
        <v>102</v>
      </c>
      <c r="C54" s="3" t="s">
        <v>119</v>
      </c>
      <c r="D54" t="s">
        <v>108</v>
      </c>
      <c r="E54" t="s">
        <v>115</v>
      </c>
      <c r="F54" s="7">
        <v>47174</v>
      </c>
      <c r="G54" s="7">
        <v>45470</v>
      </c>
      <c r="H54" s="7">
        <v>45409</v>
      </c>
      <c r="I54" s="7">
        <v>52257</v>
      </c>
      <c r="J54" s="7">
        <v>40345</v>
      </c>
      <c r="K54" s="7">
        <v>41861</v>
      </c>
      <c r="L54" s="7">
        <v>35647</v>
      </c>
      <c r="M54" s="7">
        <v>52194</v>
      </c>
      <c r="N54" s="7">
        <v>40785</v>
      </c>
      <c r="O54" s="7">
        <v>48082</v>
      </c>
      <c r="P54" s="7">
        <v>30286</v>
      </c>
      <c r="Q54" s="7">
        <v>40107</v>
      </c>
    </row>
    <row r="55" spans="1:17">
      <c r="A55" t="s">
        <v>94</v>
      </c>
      <c r="B55" t="s">
        <v>106</v>
      </c>
      <c r="C55" s="3" t="s">
        <v>119</v>
      </c>
      <c r="D55" t="s">
        <v>110</v>
      </c>
      <c r="E55" t="s">
        <v>116</v>
      </c>
      <c r="F55" s="7">
        <v>41722</v>
      </c>
      <c r="G55" s="7">
        <v>53292</v>
      </c>
      <c r="H55" s="7">
        <v>36149</v>
      </c>
      <c r="I55" s="7">
        <v>31453</v>
      </c>
      <c r="J55" s="7">
        <v>42291</v>
      </c>
      <c r="K55" s="7">
        <v>52068</v>
      </c>
      <c r="L55" s="7">
        <v>37597</v>
      </c>
      <c r="M55" s="7">
        <v>53983</v>
      </c>
      <c r="N55" s="7">
        <v>48070</v>
      </c>
      <c r="O55" s="7">
        <v>32533</v>
      </c>
      <c r="P55" s="7">
        <v>47325</v>
      </c>
      <c r="Q55" s="7">
        <v>53477</v>
      </c>
    </row>
    <row r="56" spans="1:17">
      <c r="A56" t="s">
        <v>7</v>
      </c>
      <c r="B56" t="s">
        <v>105</v>
      </c>
      <c r="C56" s="3" t="s">
        <v>118</v>
      </c>
      <c r="D56" t="s">
        <v>109</v>
      </c>
      <c r="E56" t="s">
        <v>113</v>
      </c>
      <c r="F56" s="7">
        <v>53550</v>
      </c>
      <c r="G56" s="7">
        <v>47452</v>
      </c>
      <c r="H56" s="7">
        <v>34829</v>
      </c>
      <c r="I56" s="7">
        <v>41006</v>
      </c>
      <c r="J56" s="7">
        <v>52410</v>
      </c>
      <c r="K56" s="7">
        <v>54542</v>
      </c>
      <c r="L56" s="7">
        <v>36610</v>
      </c>
      <c r="M56" s="7">
        <v>48820</v>
      </c>
      <c r="N56" s="7">
        <v>36500</v>
      </c>
      <c r="O56" s="7">
        <v>48576</v>
      </c>
      <c r="P56" s="7">
        <v>41857</v>
      </c>
      <c r="Q56" s="7">
        <v>47859</v>
      </c>
    </row>
    <row r="57" spans="1:17">
      <c r="A57" t="s">
        <v>70</v>
      </c>
      <c r="B57" t="s">
        <v>106</v>
      </c>
      <c r="C57" s="3" t="s">
        <v>118</v>
      </c>
      <c r="D57" t="s">
        <v>111</v>
      </c>
      <c r="E57" t="s">
        <v>114</v>
      </c>
      <c r="F57" s="7">
        <v>39537</v>
      </c>
      <c r="G57" s="7">
        <v>36742</v>
      </c>
      <c r="H57" s="7">
        <v>43016</v>
      </c>
      <c r="I57" s="7">
        <v>31360</v>
      </c>
      <c r="J57" s="7">
        <v>33008</v>
      </c>
      <c r="K57" s="7">
        <v>37461</v>
      </c>
      <c r="L57" s="7">
        <v>31924</v>
      </c>
      <c r="M57" s="7">
        <v>33726</v>
      </c>
      <c r="N57" s="7">
        <v>32304</v>
      </c>
      <c r="O57" s="7">
        <v>47692</v>
      </c>
      <c r="P57" s="7">
        <v>45173</v>
      </c>
      <c r="Q57" s="7">
        <v>41957</v>
      </c>
    </row>
    <row r="58" spans="1:17">
      <c r="A58" t="s">
        <v>71</v>
      </c>
      <c r="B58" t="s">
        <v>102</v>
      </c>
      <c r="C58" s="3" t="s">
        <v>119</v>
      </c>
      <c r="D58" t="s">
        <v>108</v>
      </c>
      <c r="E58" t="s">
        <v>115</v>
      </c>
      <c r="F58" s="7">
        <v>38469</v>
      </c>
      <c r="G58" s="7">
        <v>43266</v>
      </c>
      <c r="H58" s="7">
        <v>53140</v>
      </c>
      <c r="I58" s="7">
        <v>38859</v>
      </c>
      <c r="J58" s="7">
        <v>51454</v>
      </c>
      <c r="K58" s="7">
        <v>44494</v>
      </c>
      <c r="L58" s="7">
        <v>36222</v>
      </c>
      <c r="M58" s="7">
        <v>30479</v>
      </c>
      <c r="N58" s="7">
        <v>44471</v>
      </c>
      <c r="O58" s="7">
        <v>52824</v>
      </c>
      <c r="P58" s="7">
        <v>33575</v>
      </c>
      <c r="Q58" s="7">
        <v>40850</v>
      </c>
    </row>
    <row r="59" spans="1:17">
      <c r="A59" t="s">
        <v>74</v>
      </c>
      <c r="B59" t="s">
        <v>104</v>
      </c>
      <c r="C59" s="3" t="s">
        <v>118</v>
      </c>
      <c r="D59" t="s">
        <v>111</v>
      </c>
      <c r="E59" t="s">
        <v>114</v>
      </c>
      <c r="F59" s="7">
        <v>32327</v>
      </c>
      <c r="G59" s="7">
        <v>39375</v>
      </c>
      <c r="H59" s="7">
        <v>52224</v>
      </c>
      <c r="I59" s="7">
        <v>50660</v>
      </c>
      <c r="J59" s="7">
        <v>30572</v>
      </c>
      <c r="K59" s="7">
        <v>46891</v>
      </c>
      <c r="L59" s="7">
        <v>54587</v>
      </c>
      <c r="M59" s="7">
        <v>38219</v>
      </c>
      <c r="N59" s="7">
        <v>37980</v>
      </c>
      <c r="O59" s="7">
        <v>45863</v>
      </c>
      <c r="P59" s="7">
        <v>45785</v>
      </c>
      <c r="Q59" s="7">
        <v>40772</v>
      </c>
    </row>
    <row r="60" spans="1:17">
      <c r="A60" t="s">
        <v>31</v>
      </c>
      <c r="B60" t="s">
        <v>106</v>
      </c>
      <c r="C60" s="3" t="s">
        <v>118</v>
      </c>
      <c r="D60" t="s">
        <v>108</v>
      </c>
      <c r="E60" t="s">
        <v>115</v>
      </c>
      <c r="F60" s="7">
        <v>43837</v>
      </c>
      <c r="G60" s="7">
        <v>41590</v>
      </c>
      <c r="H60" s="7">
        <v>36957</v>
      </c>
      <c r="I60" s="7">
        <v>54189</v>
      </c>
      <c r="J60" s="7">
        <v>30292</v>
      </c>
      <c r="K60" s="7">
        <v>39177</v>
      </c>
      <c r="L60" s="7">
        <v>53879</v>
      </c>
      <c r="M60" s="7">
        <v>54604</v>
      </c>
      <c r="N60" s="7">
        <v>43749</v>
      </c>
      <c r="O60" s="7">
        <v>42027</v>
      </c>
      <c r="P60" s="7">
        <v>40690</v>
      </c>
      <c r="Q60" s="7">
        <v>39954</v>
      </c>
    </row>
    <row r="61" spans="1:17">
      <c r="A61" t="s">
        <v>60</v>
      </c>
      <c r="B61" t="s">
        <v>106</v>
      </c>
      <c r="C61" s="3" t="s">
        <v>119</v>
      </c>
      <c r="D61" t="s">
        <v>108</v>
      </c>
      <c r="E61" t="s">
        <v>115</v>
      </c>
      <c r="F61" s="7">
        <v>41816</v>
      </c>
      <c r="G61" s="7">
        <v>46731</v>
      </c>
      <c r="H61" s="7">
        <v>54983</v>
      </c>
      <c r="I61" s="7">
        <v>54719</v>
      </c>
      <c r="J61" s="7">
        <v>53426</v>
      </c>
      <c r="K61" s="7">
        <v>37956</v>
      </c>
      <c r="L61" s="7">
        <v>32108</v>
      </c>
      <c r="M61" s="7">
        <v>42144</v>
      </c>
      <c r="N61" s="7">
        <v>53822</v>
      </c>
      <c r="O61" s="7">
        <v>39218</v>
      </c>
      <c r="P61" s="7">
        <v>40900</v>
      </c>
      <c r="Q61" s="7">
        <v>40610</v>
      </c>
    </row>
    <row r="62" spans="1:17">
      <c r="A62" t="s">
        <v>73</v>
      </c>
      <c r="B62" t="s">
        <v>102</v>
      </c>
      <c r="C62" s="3" t="s">
        <v>118</v>
      </c>
      <c r="D62" t="s">
        <v>110</v>
      </c>
      <c r="E62" t="s">
        <v>116</v>
      </c>
      <c r="F62" s="7">
        <v>54888</v>
      </c>
      <c r="G62" s="7">
        <v>44629</v>
      </c>
      <c r="H62" s="7">
        <v>51116</v>
      </c>
      <c r="I62" s="7">
        <v>45227</v>
      </c>
      <c r="J62" s="7">
        <v>33167</v>
      </c>
      <c r="K62" s="7">
        <v>42301</v>
      </c>
      <c r="L62" s="7">
        <v>34088</v>
      </c>
      <c r="M62" s="7">
        <v>51450</v>
      </c>
      <c r="N62" s="7">
        <v>52569</v>
      </c>
      <c r="O62" s="7">
        <v>52633</v>
      </c>
      <c r="P62" s="7">
        <v>33890</v>
      </c>
      <c r="Q62" s="7">
        <v>43166</v>
      </c>
    </row>
    <row r="63" spans="1:17">
      <c r="A63" t="s">
        <v>79</v>
      </c>
      <c r="B63" t="s">
        <v>102</v>
      </c>
      <c r="C63" s="3" t="s">
        <v>119</v>
      </c>
      <c r="D63" t="s">
        <v>109</v>
      </c>
      <c r="E63" t="s">
        <v>113</v>
      </c>
      <c r="F63" s="7">
        <v>41587</v>
      </c>
      <c r="G63" s="7">
        <v>50798</v>
      </c>
      <c r="H63" s="7">
        <v>42422</v>
      </c>
      <c r="I63" s="7">
        <v>42545</v>
      </c>
      <c r="J63" s="7">
        <v>42736</v>
      </c>
      <c r="K63" s="7">
        <v>53187</v>
      </c>
      <c r="L63" s="7">
        <v>53063</v>
      </c>
      <c r="M63" s="7">
        <v>36700</v>
      </c>
      <c r="N63" s="7">
        <v>35427</v>
      </c>
      <c r="O63" s="7">
        <v>44387</v>
      </c>
      <c r="P63" s="7">
        <v>32380</v>
      </c>
      <c r="Q63" s="7">
        <v>34038</v>
      </c>
    </row>
    <row r="64" spans="1:17">
      <c r="A64" t="s">
        <v>14</v>
      </c>
      <c r="B64" t="s">
        <v>104</v>
      </c>
      <c r="C64" s="3" t="s">
        <v>119</v>
      </c>
      <c r="D64" t="s">
        <v>110</v>
      </c>
      <c r="E64" t="s">
        <v>116</v>
      </c>
      <c r="F64" s="7">
        <v>45751</v>
      </c>
      <c r="G64" s="7">
        <v>37633</v>
      </c>
      <c r="H64" s="7">
        <v>47299</v>
      </c>
      <c r="I64" s="7">
        <v>34100</v>
      </c>
      <c r="J64" s="7">
        <v>33731</v>
      </c>
      <c r="K64" s="7">
        <v>49857</v>
      </c>
      <c r="L64" s="7">
        <v>42991</v>
      </c>
      <c r="M64" s="7">
        <v>53034</v>
      </c>
      <c r="N64" s="7">
        <v>53474</v>
      </c>
      <c r="O64" s="7">
        <v>49585</v>
      </c>
      <c r="P64" s="7">
        <v>34688</v>
      </c>
      <c r="Q64" s="7">
        <v>39406</v>
      </c>
    </row>
    <row r="65" spans="1:17">
      <c r="A65" t="s">
        <v>64</v>
      </c>
      <c r="B65" t="s">
        <v>101</v>
      </c>
      <c r="C65" s="3" t="s">
        <v>120</v>
      </c>
      <c r="D65" t="s">
        <v>111</v>
      </c>
      <c r="E65" t="s">
        <v>114</v>
      </c>
      <c r="F65" s="7">
        <v>36570</v>
      </c>
      <c r="G65" s="7">
        <v>49815</v>
      </c>
      <c r="H65" s="7">
        <v>36365</v>
      </c>
      <c r="I65" s="7">
        <v>33201</v>
      </c>
      <c r="J65" s="7">
        <v>45433</v>
      </c>
      <c r="K65" s="7">
        <v>38843</v>
      </c>
      <c r="L65" s="7">
        <v>38563</v>
      </c>
      <c r="M65" s="7">
        <v>45059</v>
      </c>
      <c r="N65" s="7">
        <v>50306</v>
      </c>
      <c r="O65" s="7">
        <v>54348</v>
      </c>
      <c r="P65" s="7">
        <v>33368</v>
      </c>
      <c r="Q65" s="7">
        <v>40930</v>
      </c>
    </row>
    <row r="66" spans="1:17">
      <c r="A66" t="s">
        <v>35</v>
      </c>
      <c r="B66" t="s">
        <v>102</v>
      </c>
      <c r="C66" s="3" t="s">
        <v>119</v>
      </c>
      <c r="D66" t="s">
        <v>110</v>
      </c>
      <c r="E66" t="s">
        <v>116</v>
      </c>
      <c r="F66" s="7">
        <v>53206</v>
      </c>
      <c r="G66" s="7">
        <v>39088</v>
      </c>
      <c r="H66" s="7">
        <v>32289</v>
      </c>
      <c r="I66" s="7">
        <v>41291</v>
      </c>
      <c r="J66" s="7">
        <v>30248</v>
      </c>
      <c r="K66" s="7">
        <v>46863</v>
      </c>
      <c r="L66" s="7">
        <v>46991</v>
      </c>
      <c r="M66" s="7">
        <v>36793</v>
      </c>
      <c r="N66" s="7">
        <v>41514</v>
      </c>
      <c r="O66" s="7">
        <v>44073</v>
      </c>
      <c r="P66" s="7">
        <v>31703</v>
      </c>
      <c r="Q66" s="7">
        <v>55256</v>
      </c>
    </row>
    <row r="67" spans="1:17">
      <c r="A67" t="s">
        <v>68</v>
      </c>
      <c r="B67" t="s">
        <v>102</v>
      </c>
      <c r="C67" s="3" t="s">
        <v>120</v>
      </c>
      <c r="D67" t="s">
        <v>111</v>
      </c>
      <c r="E67" t="s">
        <v>114</v>
      </c>
      <c r="F67" s="7">
        <v>55459</v>
      </c>
      <c r="G67" s="7">
        <v>42922</v>
      </c>
      <c r="H67" s="7">
        <v>45908</v>
      </c>
      <c r="I67" s="7">
        <v>41311</v>
      </c>
      <c r="J67" s="7">
        <v>34210</v>
      </c>
      <c r="K67" s="7">
        <v>54565</v>
      </c>
      <c r="L67" s="7">
        <v>44997</v>
      </c>
      <c r="M67" s="7">
        <v>38284</v>
      </c>
      <c r="N67" s="7">
        <v>33944</v>
      </c>
      <c r="O67" s="7">
        <v>49675</v>
      </c>
      <c r="P67" s="7">
        <v>41050</v>
      </c>
      <c r="Q67" s="7">
        <v>45654</v>
      </c>
    </row>
    <row r="68" spans="1:17">
      <c r="A68" t="s">
        <v>1</v>
      </c>
      <c r="B68" t="s">
        <v>105</v>
      </c>
      <c r="C68" s="3" t="s">
        <v>118</v>
      </c>
      <c r="D68" t="s">
        <v>108</v>
      </c>
      <c r="E68" t="s">
        <v>115</v>
      </c>
      <c r="F68" s="7">
        <v>52671</v>
      </c>
      <c r="G68" s="7">
        <v>41511</v>
      </c>
      <c r="H68" s="7">
        <v>38938</v>
      </c>
      <c r="I68" s="7">
        <v>40067</v>
      </c>
      <c r="J68" s="7">
        <v>54291</v>
      </c>
      <c r="K68" s="7">
        <v>53349</v>
      </c>
      <c r="L68" s="7">
        <v>35048</v>
      </c>
      <c r="M68" s="7">
        <v>43118</v>
      </c>
      <c r="N68" s="7">
        <v>42220</v>
      </c>
      <c r="O68" s="7">
        <v>33272</v>
      </c>
      <c r="P68" s="7">
        <v>55106</v>
      </c>
      <c r="Q68" s="7">
        <v>37790</v>
      </c>
    </row>
    <row r="69" spans="1:17">
      <c r="A69" t="s">
        <v>99</v>
      </c>
      <c r="B69" t="s">
        <v>106</v>
      </c>
      <c r="C69" s="3" t="s">
        <v>118</v>
      </c>
      <c r="D69" t="s">
        <v>108</v>
      </c>
      <c r="E69" t="s">
        <v>115</v>
      </c>
      <c r="F69" s="7">
        <v>31934</v>
      </c>
      <c r="G69" s="7">
        <v>37793</v>
      </c>
      <c r="H69" s="7">
        <v>48236</v>
      </c>
      <c r="I69" s="7">
        <v>42600</v>
      </c>
      <c r="J69" s="7">
        <v>45221</v>
      </c>
      <c r="K69" s="7">
        <v>49522</v>
      </c>
      <c r="L69" s="7">
        <v>32901</v>
      </c>
      <c r="M69" s="7">
        <v>51703</v>
      </c>
      <c r="N69" s="7">
        <v>37761</v>
      </c>
      <c r="O69" s="7">
        <v>36375</v>
      </c>
      <c r="P69" s="7">
        <v>45255</v>
      </c>
      <c r="Q69" s="7">
        <v>37714</v>
      </c>
    </row>
    <row r="70" spans="1:17">
      <c r="A70" t="s">
        <v>67</v>
      </c>
      <c r="B70" t="s">
        <v>105</v>
      </c>
      <c r="C70" s="3" t="s">
        <v>119</v>
      </c>
      <c r="D70" t="s">
        <v>108</v>
      </c>
      <c r="E70" t="s">
        <v>115</v>
      </c>
      <c r="F70" s="7">
        <v>43588</v>
      </c>
      <c r="G70" s="7">
        <v>43662</v>
      </c>
      <c r="H70" s="7">
        <v>45129</v>
      </c>
      <c r="I70" s="7">
        <v>51021</v>
      </c>
      <c r="J70" s="7">
        <v>51861</v>
      </c>
      <c r="K70" s="7">
        <v>37676</v>
      </c>
      <c r="L70" s="7">
        <v>55248</v>
      </c>
      <c r="M70" s="7">
        <v>41873</v>
      </c>
      <c r="N70" s="7">
        <v>39158</v>
      </c>
      <c r="O70" s="7">
        <v>54584</v>
      </c>
      <c r="P70" s="7">
        <v>55734</v>
      </c>
      <c r="Q70" s="7">
        <v>35206</v>
      </c>
    </row>
    <row r="71" spans="1:17">
      <c r="A71" t="s">
        <v>90</v>
      </c>
      <c r="B71" t="s">
        <v>104</v>
      </c>
      <c r="C71" s="3" t="s">
        <v>120</v>
      </c>
      <c r="D71" t="s">
        <v>110</v>
      </c>
      <c r="E71" t="s">
        <v>116</v>
      </c>
      <c r="F71" s="7">
        <v>37423</v>
      </c>
      <c r="G71" s="7">
        <v>37193</v>
      </c>
      <c r="H71" s="7">
        <v>32662</v>
      </c>
      <c r="I71" s="7">
        <v>36502</v>
      </c>
      <c r="J71" s="7">
        <v>53200</v>
      </c>
      <c r="K71" s="7">
        <v>41096</v>
      </c>
      <c r="L71" s="7">
        <v>37592</v>
      </c>
      <c r="M71" s="7">
        <v>47707</v>
      </c>
      <c r="N71" s="7">
        <v>54666</v>
      </c>
      <c r="O71" s="7">
        <v>53194</v>
      </c>
      <c r="P71" s="7">
        <v>47556</v>
      </c>
      <c r="Q71" s="7">
        <v>42462</v>
      </c>
    </row>
    <row r="72" spans="1:17">
      <c r="A72" t="s">
        <v>86</v>
      </c>
      <c r="B72" t="s">
        <v>103</v>
      </c>
      <c r="C72" s="3" t="s">
        <v>120</v>
      </c>
      <c r="D72" t="s">
        <v>111</v>
      </c>
      <c r="E72" t="s">
        <v>114</v>
      </c>
      <c r="F72" s="7">
        <v>54351</v>
      </c>
      <c r="G72" s="7">
        <v>39328</v>
      </c>
      <c r="H72" s="7">
        <v>53815</v>
      </c>
      <c r="I72" s="7">
        <v>33504</v>
      </c>
      <c r="J72" s="7">
        <v>41297</v>
      </c>
      <c r="K72" s="7">
        <v>37445</v>
      </c>
      <c r="L72" s="7">
        <v>39827</v>
      </c>
      <c r="M72" s="7">
        <v>31493</v>
      </c>
      <c r="N72" s="7">
        <v>43486</v>
      </c>
      <c r="O72" s="7">
        <v>42604</v>
      </c>
      <c r="P72" s="7">
        <v>37585</v>
      </c>
      <c r="Q72" s="7">
        <v>37241</v>
      </c>
    </row>
    <row r="73" spans="1:17">
      <c r="A73" t="s">
        <v>32</v>
      </c>
      <c r="B73" t="s">
        <v>105</v>
      </c>
      <c r="C73" s="3" t="s">
        <v>119</v>
      </c>
      <c r="D73" t="s">
        <v>111</v>
      </c>
      <c r="E73" t="s">
        <v>114</v>
      </c>
      <c r="F73" s="7">
        <v>32508</v>
      </c>
      <c r="G73" s="7">
        <v>37735</v>
      </c>
      <c r="H73" s="7">
        <v>53772</v>
      </c>
      <c r="I73" s="7">
        <v>30060</v>
      </c>
      <c r="J73" s="7">
        <v>31282</v>
      </c>
      <c r="K73" s="7">
        <v>49731</v>
      </c>
      <c r="L73" s="7">
        <v>51225</v>
      </c>
      <c r="M73" s="7">
        <v>32280</v>
      </c>
      <c r="N73" s="7">
        <v>39348</v>
      </c>
      <c r="O73" s="7">
        <v>54518</v>
      </c>
      <c r="P73" s="7">
        <v>30366</v>
      </c>
      <c r="Q73" s="7">
        <v>39384</v>
      </c>
    </row>
    <row r="74" spans="1:17">
      <c r="A74" t="s">
        <v>44</v>
      </c>
      <c r="B74" t="s">
        <v>102</v>
      </c>
      <c r="C74" s="3" t="s">
        <v>120</v>
      </c>
      <c r="D74" t="s">
        <v>110</v>
      </c>
      <c r="E74" t="s">
        <v>116</v>
      </c>
      <c r="F74" s="7">
        <v>50779</v>
      </c>
      <c r="G74" s="7">
        <v>39212</v>
      </c>
      <c r="H74" s="7">
        <v>43176</v>
      </c>
      <c r="I74" s="7">
        <v>30249</v>
      </c>
      <c r="J74" s="7">
        <v>43709</v>
      </c>
      <c r="K74" s="7">
        <v>30657</v>
      </c>
      <c r="L74" s="7">
        <v>47864</v>
      </c>
      <c r="M74" s="7">
        <v>43336</v>
      </c>
      <c r="N74" s="7">
        <v>37308</v>
      </c>
      <c r="O74" s="7">
        <v>55676</v>
      </c>
      <c r="P74" s="7">
        <v>40327</v>
      </c>
      <c r="Q74" s="7">
        <v>39842</v>
      </c>
    </row>
    <row r="75" spans="1:17">
      <c r="A75" t="s">
        <v>77</v>
      </c>
      <c r="B75" t="s">
        <v>104</v>
      </c>
      <c r="C75" s="3" t="s">
        <v>119</v>
      </c>
      <c r="D75" t="s">
        <v>109</v>
      </c>
      <c r="E75" t="s">
        <v>113</v>
      </c>
      <c r="F75" s="7">
        <v>34006</v>
      </c>
      <c r="G75" s="7">
        <v>46292</v>
      </c>
      <c r="H75" s="7">
        <v>34630</v>
      </c>
      <c r="I75" s="7">
        <v>55963</v>
      </c>
      <c r="J75" s="7">
        <v>31468</v>
      </c>
      <c r="K75" s="7">
        <v>43082</v>
      </c>
      <c r="L75" s="7">
        <v>35784</v>
      </c>
      <c r="M75" s="7">
        <v>30073</v>
      </c>
      <c r="N75" s="7">
        <v>48526</v>
      </c>
      <c r="O75" s="7">
        <v>45750</v>
      </c>
      <c r="P75" s="7">
        <v>32329</v>
      </c>
      <c r="Q75" s="7">
        <v>32485</v>
      </c>
    </row>
    <row r="76" spans="1:17">
      <c r="A76" t="s">
        <v>23</v>
      </c>
      <c r="B76" t="s">
        <v>102</v>
      </c>
      <c r="C76" s="3" t="s">
        <v>119</v>
      </c>
      <c r="D76" t="s">
        <v>108</v>
      </c>
      <c r="E76" t="s">
        <v>115</v>
      </c>
      <c r="F76" s="7">
        <v>45057</v>
      </c>
      <c r="G76" s="7">
        <v>42789</v>
      </c>
      <c r="H76" s="7">
        <v>37670</v>
      </c>
      <c r="I76" s="7">
        <v>42617</v>
      </c>
      <c r="J76" s="7">
        <v>41055</v>
      </c>
      <c r="K76" s="7">
        <v>46606</v>
      </c>
      <c r="L76" s="7">
        <v>34174</v>
      </c>
      <c r="M76" s="7">
        <v>48749</v>
      </c>
      <c r="N76" s="7">
        <v>49354</v>
      </c>
      <c r="O76" s="7">
        <v>47426</v>
      </c>
      <c r="P76" s="7">
        <v>49749</v>
      </c>
      <c r="Q76" s="7">
        <v>55870</v>
      </c>
    </row>
    <row r="77" spans="1:17">
      <c r="A77" t="s">
        <v>20</v>
      </c>
      <c r="B77" t="s">
        <v>105</v>
      </c>
      <c r="C77" s="3" t="s">
        <v>118</v>
      </c>
      <c r="D77" t="s">
        <v>111</v>
      </c>
      <c r="E77" t="s">
        <v>114</v>
      </c>
      <c r="F77" s="7">
        <v>48512</v>
      </c>
      <c r="G77" s="7">
        <v>49089</v>
      </c>
      <c r="H77" s="7">
        <v>50568</v>
      </c>
      <c r="I77" s="7">
        <v>37173</v>
      </c>
      <c r="J77" s="7">
        <v>42327</v>
      </c>
      <c r="K77" s="7">
        <v>35548</v>
      </c>
      <c r="L77" s="7">
        <v>31551</v>
      </c>
      <c r="M77" s="7">
        <v>50188</v>
      </c>
      <c r="N77" s="7">
        <v>33216</v>
      </c>
      <c r="O77" s="7">
        <v>41648</v>
      </c>
      <c r="P77" s="7">
        <v>48696</v>
      </c>
      <c r="Q77" s="7">
        <v>42958</v>
      </c>
    </row>
    <row r="78" spans="1:17">
      <c r="A78" t="s">
        <v>27</v>
      </c>
      <c r="B78" t="s">
        <v>101</v>
      </c>
      <c r="C78" s="3" t="s">
        <v>120</v>
      </c>
      <c r="D78" t="s">
        <v>109</v>
      </c>
      <c r="E78" t="s">
        <v>113</v>
      </c>
      <c r="F78" s="7">
        <v>32593</v>
      </c>
      <c r="G78" s="7">
        <v>38495</v>
      </c>
      <c r="H78" s="7">
        <v>43559</v>
      </c>
      <c r="I78" s="7">
        <v>37987</v>
      </c>
      <c r="J78" s="7">
        <v>42453</v>
      </c>
      <c r="K78" s="7">
        <v>36707</v>
      </c>
      <c r="L78" s="7">
        <v>44986</v>
      </c>
      <c r="M78" s="7">
        <v>36327</v>
      </c>
      <c r="N78" s="7">
        <v>44889</v>
      </c>
      <c r="O78" s="7">
        <v>40678</v>
      </c>
      <c r="P78" s="7">
        <v>46302</v>
      </c>
      <c r="Q78" s="7">
        <v>33359</v>
      </c>
    </row>
    <row r="79" spans="1:17">
      <c r="A79" t="s">
        <v>36</v>
      </c>
      <c r="B79" t="s">
        <v>103</v>
      </c>
      <c r="C79" s="3" t="s">
        <v>118</v>
      </c>
      <c r="D79" t="s">
        <v>108</v>
      </c>
      <c r="E79" t="s">
        <v>115</v>
      </c>
      <c r="F79" s="7">
        <v>51797</v>
      </c>
      <c r="G79" s="7">
        <v>49652</v>
      </c>
      <c r="H79" s="7">
        <v>50695</v>
      </c>
      <c r="I79" s="7">
        <v>30955</v>
      </c>
      <c r="J79" s="7">
        <v>31001</v>
      </c>
      <c r="K79" s="7">
        <v>47856</v>
      </c>
      <c r="L79" s="7">
        <v>41729</v>
      </c>
      <c r="M79" s="7">
        <v>38313</v>
      </c>
      <c r="N79" s="7">
        <v>32998</v>
      </c>
      <c r="O79" s="7">
        <v>42897</v>
      </c>
      <c r="P79" s="7">
        <v>35128</v>
      </c>
      <c r="Q79" s="7">
        <v>37587</v>
      </c>
    </row>
    <row r="80" spans="1:17">
      <c r="A80" t="s">
        <v>56</v>
      </c>
      <c r="B80" t="s">
        <v>106</v>
      </c>
      <c r="C80" s="3" t="s">
        <v>120</v>
      </c>
      <c r="D80" t="s">
        <v>108</v>
      </c>
      <c r="E80" t="s">
        <v>115</v>
      </c>
      <c r="F80" s="7">
        <v>39407</v>
      </c>
      <c r="G80" s="7">
        <v>51399</v>
      </c>
      <c r="H80" s="7">
        <v>50140</v>
      </c>
      <c r="I80" s="7">
        <v>51040</v>
      </c>
      <c r="J80" s="7">
        <v>49182</v>
      </c>
      <c r="K80" s="7">
        <v>45963</v>
      </c>
      <c r="L80" s="7">
        <v>45192</v>
      </c>
      <c r="M80" s="7">
        <v>38476</v>
      </c>
      <c r="N80" s="7">
        <v>41388</v>
      </c>
      <c r="O80" s="7">
        <v>31783</v>
      </c>
      <c r="P80" s="7">
        <v>48741</v>
      </c>
      <c r="Q80" s="7">
        <v>30810</v>
      </c>
    </row>
    <row r="81" spans="1:17">
      <c r="A81" t="s">
        <v>63</v>
      </c>
      <c r="B81" t="s">
        <v>101</v>
      </c>
      <c r="C81" s="3" t="s">
        <v>119</v>
      </c>
      <c r="D81" t="s">
        <v>110</v>
      </c>
      <c r="E81" t="s">
        <v>116</v>
      </c>
      <c r="F81" s="7">
        <v>48141</v>
      </c>
      <c r="G81" s="7">
        <v>51564</v>
      </c>
      <c r="H81" s="7">
        <v>50809</v>
      </c>
      <c r="I81" s="7">
        <v>48347</v>
      </c>
      <c r="J81" s="7">
        <v>41077</v>
      </c>
      <c r="K81" s="7">
        <v>30321</v>
      </c>
      <c r="L81" s="7">
        <v>31095</v>
      </c>
      <c r="M81" s="7">
        <v>36302</v>
      </c>
      <c r="N81" s="7">
        <v>51393</v>
      </c>
      <c r="O81" s="7">
        <v>55279</v>
      </c>
      <c r="P81" s="7">
        <v>35552</v>
      </c>
      <c r="Q81" s="7">
        <v>54049</v>
      </c>
    </row>
    <row r="82" spans="1:17">
      <c r="A82" t="s">
        <v>22</v>
      </c>
      <c r="B82" t="s">
        <v>105</v>
      </c>
      <c r="C82" s="3" t="s">
        <v>120</v>
      </c>
      <c r="D82" t="s">
        <v>109</v>
      </c>
      <c r="E82" t="s">
        <v>113</v>
      </c>
      <c r="F82" s="7">
        <v>50941</v>
      </c>
      <c r="G82" s="7">
        <v>31475</v>
      </c>
      <c r="H82" s="7">
        <v>47329</v>
      </c>
      <c r="I82" s="7">
        <v>46178</v>
      </c>
      <c r="J82" s="7">
        <v>46918</v>
      </c>
      <c r="K82" s="7">
        <v>52445</v>
      </c>
      <c r="L82" s="7">
        <v>53435</v>
      </c>
      <c r="M82" s="7">
        <v>54568</v>
      </c>
      <c r="N82" s="7">
        <v>37346</v>
      </c>
      <c r="O82" s="7">
        <v>45621</v>
      </c>
      <c r="P82" s="7">
        <v>54360</v>
      </c>
      <c r="Q82" s="7">
        <v>39610</v>
      </c>
    </row>
    <row r="83" spans="1:17">
      <c r="A83" t="s">
        <v>46</v>
      </c>
      <c r="B83" t="s">
        <v>102</v>
      </c>
      <c r="C83" s="3" t="s">
        <v>118</v>
      </c>
      <c r="D83" t="s">
        <v>110</v>
      </c>
      <c r="E83" t="s">
        <v>116</v>
      </c>
      <c r="F83" s="7">
        <v>38831</v>
      </c>
      <c r="G83" s="7">
        <v>35255</v>
      </c>
      <c r="H83" s="7">
        <v>38048</v>
      </c>
      <c r="I83" s="7">
        <v>49891</v>
      </c>
      <c r="J83" s="7">
        <v>47831</v>
      </c>
      <c r="K83" s="7">
        <v>41920</v>
      </c>
      <c r="L83" s="7">
        <v>33674</v>
      </c>
      <c r="M83" s="7">
        <v>40850</v>
      </c>
      <c r="N83" s="7">
        <v>48950</v>
      </c>
      <c r="O83" s="7">
        <v>49883</v>
      </c>
      <c r="P83" s="7">
        <v>55063</v>
      </c>
      <c r="Q83" s="7">
        <v>46356</v>
      </c>
    </row>
    <row r="84" spans="1:17">
      <c r="A84" t="s">
        <v>9</v>
      </c>
      <c r="B84" t="s">
        <v>103</v>
      </c>
      <c r="C84" s="3" t="s">
        <v>118</v>
      </c>
      <c r="D84" t="s">
        <v>109</v>
      </c>
      <c r="E84" t="s">
        <v>113</v>
      </c>
      <c r="F84" s="7">
        <v>49989</v>
      </c>
      <c r="G84" s="7">
        <v>36779</v>
      </c>
      <c r="H84" s="7">
        <v>36511</v>
      </c>
      <c r="I84" s="7">
        <v>48661</v>
      </c>
      <c r="J84" s="7">
        <v>30046</v>
      </c>
      <c r="K84" s="7">
        <v>44102</v>
      </c>
      <c r="L84" s="7">
        <v>49638</v>
      </c>
      <c r="M84" s="7">
        <v>33491</v>
      </c>
      <c r="N84" s="7">
        <v>30812</v>
      </c>
      <c r="O84" s="7">
        <v>32725</v>
      </c>
      <c r="P84" s="7">
        <v>55861</v>
      </c>
      <c r="Q84" s="7">
        <v>41264</v>
      </c>
    </row>
    <row r="85" spans="1:17">
      <c r="A85" t="s">
        <v>89</v>
      </c>
      <c r="B85" t="s">
        <v>105</v>
      </c>
      <c r="C85" s="3" t="s">
        <v>118</v>
      </c>
      <c r="D85" t="s">
        <v>108</v>
      </c>
      <c r="E85" t="s">
        <v>115</v>
      </c>
      <c r="F85" s="7">
        <v>37782</v>
      </c>
      <c r="G85" s="7">
        <v>46262</v>
      </c>
      <c r="H85" s="7">
        <v>41008</v>
      </c>
      <c r="I85" s="7">
        <v>37533</v>
      </c>
      <c r="J85" s="7">
        <v>32753</v>
      </c>
      <c r="K85" s="7">
        <v>34563</v>
      </c>
      <c r="L85" s="7">
        <v>37483</v>
      </c>
      <c r="M85" s="7">
        <v>40015</v>
      </c>
      <c r="N85" s="7">
        <v>35931</v>
      </c>
      <c r="O85" s="7">
        <v>31314</v>
      </c>
      <c r="P85" s="7">
        <v>53019</v>
      </c>
      <c r="Q85" s="7">
        <v>53866</v>
      </c>
    </row>
    <row r="86" spans="1:17">
      <c r="A86" t="s">
        <v>17</v>
      </c>
      <c r="B86" t="s">
        <v>101</v>
      </c>
      <c r="C86" s="3" t="s">
        <v>118</v>
      </c>
      <c r="D86" t="s">
        <v>109</v>
      </c>
      <c r="E86" t="s">
        <v>113</v>
      </c>
      <c r="F86" s="7">
        <v>36799</v>
      </c>
      <c r="G86" s="7">
        <v>50977</v>
      </c>
      <c r="H86" s="7">
        <v>43134</v>
      </c>
      <c r="I86" s="7">
        <v>42598</v>
      </c>
      <c r="J86" s="7">
        <v>31066</v>
      </c>
      <c r="K86" s="7">
        <v>49758</v>
      </c>
      <c r="L86" s="7">
        <v>41016</v>
      </c>
      <c r="M86" s="7">
        <v>51929</v>
      </c>
      <c r="N86" s="7">
        <v>39202</v>
      </c>
      <c r="O86" s="7">
        <v>50600</v>
      </c>
      <c r="P86" s="7">
        <v>42047</v>
      </c>
      <c r="Q86" s="7">
        <v>37351</v>
      </c>
    </row>
    <row r="87" spans="1:17">
      <c r="A87" t="s">
        <v>92</v>
      </c>
      <c r="B87" t="s">
        <v>102</v>
      </c>
      <c r="C87" s="3" t="s">
        <v>120</v>
      </c>
      <c r="D87" t="s">
        <v>111</v>
      </c>
      <c r="E87" t="s">
        <v>114</v>
      </c>
      <c r="F87" s="7">
        <v>46016</v>
      </c>
      <c r="G87" s="7">
        <v>44914</v>
      </c>
      <c r="H87" s="7">
        <v>43370</v>
      </c>
      <c r="I87" s="7">
        <v>46861</v>
      </c>
      <c r="J87" s="7">
        <v>55973</v>
      </c>
      <c r="K87" s="7">
        <v>32165</v>
      </c>
      <c r="L87" s="7">
        <v>48204</v>
      </c>
      <c r="M87" s="7">
        <v>34639</v>
      </c>
      <c r="N87" s="7">
        <v>47749</v>
      </c>
      <c r="O87" s="7">
        <v>49540</v>
      </c>
      <c r="P87" s="7">
        <v>32906</v>
      </c>
      <c r="Q87" s="7">
        <v>37871</v>
      </c>
    </row>
    <row r="88" spans="1:17">
      <c r="A88" t="s">
        <v>0</v>
      </c>
      <c r="B88" t="s">
        <v>101</v>
      </c>
      <c r="C88" s="3" t="s">
        <v>120</v>
      </c>
      <c r="D88" t="s">
        <v>110</v>
      </c>
      <c r="E88" t="s">
        <v>116</v>
      </c>
      <c r="F88" s="7">
        <v>30564</v>
      </c>
      <c r="G88" s="7">
        <v>38612</v>
      </c>
      <c r="H88" s="7">
        <v>39379</v>
      </c>
      <c r="I88" s="7">
        <v>45068</v>
      </c>
      <c r="J88" s="7">
        <v>39944</v>
      </c>
      <c r="K88" s="7">
        <v>44721</v>
      </c>
      <c r="L88" s="7">
        <v>42145</v>
      </c>
      <c r="M88" s="7">
        <v>54069</v>
      </c>
      <c r="N88" s="7">
        <v>30087</v>
      </c>
      <c r="O88" s="7">
        <v>33711</v>
      </c>
      <c r="P88" s="7">
        <v>35991</v>
      </c>
      <c r="Q88" s="7">
        <v>46849</v>
      </c>
    </row>
    <row r="89" spans="1:17">
      <c r="A89" t="s">
        <v>59</v>
      </c>
      <c r="B89" t="s">
        <v>103</v>
      </c>
      <c r="C89" s="3" t="s">
        <v>118</v>
      </c>
      <c r="D89" t="s">
        <v>110</v>
      </c>
      <c r="E89" t="s">
        <v>116</v>
      </c>
      <c r="F89" s="7">
        <v>33012</v>
      </c>
      <c r="G89" s="7">
        <v>50699</v>
      </c>
      <c r="H89" s="7">
        <v>41120</v>
      </c>
      <c r="I89" s="7">
        <v>52114</v>
      </c>
      <c r="J89" s="7">
        <v>35641</v>
      </c>
      <c r="K89" s="7">
        <v>40281</v>
      </c>
      <c r="L89" s="7">
        <v>44608</v>
      </c>
      <c r="M89" s="7">
        <v>36720</v>
      </c>
      <c r="N89" s="7">
        <v>39206</v>
      </c>
      <c r="O89" s="7">
        <v>42286</v>
      </c>
      <c r="P89" s="7">
        <v>46092</v>
      </c>
      <c r="Q89" s="7">
        <v>51920</v>
      </c>
    </row>
    <row r="90" spans="1:17">
      <c r="A90" t="s">
        <v>69</v>
      </c>
      <c r="B90" t="s">
        <v>103</v>
      </c>
      <c r="C90" s="3" t="s">
        <v>118</v>
      </c>
      <c r="D90" t="s">
        <v>109</v>
      </c>
      <c r="E90" t="s">
        <v>113</v>
      </c>
      <c r="F90" s="7">
        <v>35941</v>
      </c>
      <c r="G90" s="7">
        <v>34640</v>
      </c>
      <c r="H90" s="7">
        <v>50977</v>
      </c>
      <c r="I90" s="7">
        <v>54276</v>
      </c>
      <c r="J90" s="7">
        <v>37086</v>
      </c>
      <c r="K90" s="7">
        <v>43227</v>
      </c>
      <c r="L90" s="7">
        <v>49441</v>
      </c>
      <c r="M90" s="7">
        <v>34147</v>
      </c>
      <c r="N90" s="7">
        <v>50570</v>
      </c>
      <c r="O90" s="7">
        <v>39513</v>
      </c>
      <c r="P90" s="7">
        <v>44699</v>
      </c>
      <c r="Q90" s="7">
        <v>54789</v>
      </c>
    </row>
    <row r="91" spans="1:17">
      <c r="A91" t="s">
        <v>28</v>
      </c>
      <c r="B91" t="s">
        <v>103</v>
      </c>
      <c r="C91" s="3" t="s">
        <v>119</v>
      </c>
      <c r="D91" t="s">
        <v>108</v>
      </c>
      <c r="E91" t="s">
        <v>115</v>
      </c>
      <c r="F91" s="7">
        <v>36113</v>
      </c>
      <c r="G91" s="7">
        <v>51533</v>
      </c>
      <c r="H91" s="7">
        <v>40158</v>
      </c>
      <c r="I91" s="7">
        <v>37167</v>
      </c>
      <c r="J91" s="7">
        <v>39567</v>
      </c>
      <c r="K91" s="7">
        <v>51914</v>
      </c>
      <c r="L91" s="7">
        <v>47980</v>
      </c>
      <c r="M91" s="7">
        <v>51122</v>
      </c>
      <c r="N91" s="7">
        <v>55403</v>
      </c>
      <c r="O91" s="7">
        <v>33495</v>
      </c>
      <c r="P91" s="7">
        <v>46232</v>
      </c>
      <c r="Q91" s="7">
        <v>48660</v>
      </c>
    </row>
    <row r="92" spans="1:17">
      <c r="A92" t="s">
        <v>88</v>
      </c>
      <c r="B92" t="s">
        <v>105</v>
      </c>
      <c r="C92" s="3" t="s">
        <v>119</v>
      </c>
      <c r="D92" t="s">
        <v>110</v>
      </c>
      <c r="E92" t="s">
        <v>116</v>
      </c>
      <c r="F92" s="7">
        <v>51813</v>
      </c>
      <c r="G92" s="7">
        <v>40445</v>
      </c>
      <c r="H92" s="7">
        <v>38769</v>
      </c>
      <c r="I92" s="7">
        <v>35155</v>
      </c>
      <c r="J92" s="7">
        <v>37398</v>
      </c>
      <c r="K92" s="7">
        <v>33015</v>
      </c>
      <c r="L92" s="7">
        <v>51953</v>
      </c>
      <c r="M92" s="7">
        <v>42060</v>
      </c>
      <c r="N92" s="7">
        <v>51474</v>
      </c>
      <c r="O92" s="7">
        <v>31358</v>
      </c>
      <c r="P92" s="7">
        <v>53985</v>
      </c>
      <c r="Q92" s="7">
        <v>42551</v>
      </c>
    </row>
    <row r="93" spans="1:17">
      <c r="A93" t="s">
        <v>78</v>
      </c>
      <c r="B93" t="s">
        <v>101</v>
      </c>
      <c r="C93" s="3" t="s">
        <v>119</v>
      </c>
      <c r="D93" t="s">
        <v>111</v>
      </c>
      <c r="E93" t="s">
        <v>114</v>
      </c>
      <c r="F93" s="7">
        <v>50269</v>
      </c>
      <c r="G93" s="7">
        <v>33474</v>
      </c>
      <c r="H93" s="7">
        <v>52357</v>
      </c>
      <c r="I93" s="7">
        <v>40264</v>
      </c>
      <c r="J93" s="7">
        <v>52555</v>
      </c>
      <c r="K93" s="7">
        <v>36613</v>
      </c>
      <c r="L93" s="7">
        <v>49214</v>
      </c>
      <c r="M93" s="7">
        <v>54361</v>
      </c>
      <c r="N93" s="7">
        <v>33131</v>
      </c>
      <c r="O93" s="7">
        <v>40204</v>
      </c>
      <c r="P93" s="7">
        <v>34528</v>
      </c>
      <c r="Q93" s="7">
        <v>51145</v>
      </c>
    </row>
    <row r="94" spans="1:17">
      <c r="A94" t="s">
        <v>95</v>
      </c>
      <c r="B94" t="s">
        <v>102</v>
      </c>
      <c r="C94" s="3" t="s">
        <v>120</v>
      </c>
      <c r="D94" t="s">
        <v>110</v>
      </c>
      <c r="E94" t="s">
        <v>116</v>
      </c>
      <c r="F94" s="7">
        <v>48378</v>
      </c>
      <c r="G94" s="7">
        <v>53309</v>
      </c>
      <c r="H94" s="7">
        <v>39399</v>
      </c>
      <c r="I94" s="7">
        <v>41899</v>
      </c>
      <c r="J94" s="7">
        <v>31575</v>
      </c>
      <c r="K94" s="7">
        <v>47834</v>
      </c>
      <c r="L94" s="7">
        <v>50733</v>
      </c>
      <c r="M94" s="7">
        <v>40623</v>
      </c>
      <c r="N94" s="7">
        <v>51686</v>
      </c>
      <c r="O94" s="7">
        <v>46517</v>
      </c>
      <c r="P94" s="7">
        <v>52272</v>
      </c>
      <c r="Q94" s="7">
        <v>41871</v>
      </c>
    </row>
    <row r="95" spans="1:17">
      <c r="A95" t="s">
        <v>21</v>
      </c>
      <c r="B95" t="s">
        <v>102</v>
      </c>
      <c r="C95" s="3" t="s">
        <v>119</v>
      </c>
      <c r="D95" t="s">
        <v>108</v>
      </c>
      <c r="E95" t="s">
        <v>115</v>
      </c>
      <c r="F95" s="7">
        <v>40244</v>
      </c>
      <c r="G95" s="7">
        <v>32168</v>
      </c>
      <c r="H95" s="7">
        <v>31595</v>
      </c>
      <c r="I95" s="7">
        <v>50049</v>
      </c>
      <c r="J95" s="7">
        <v>55286</v>
      </c>
      <c r="K95" s="7">
        <v>36481</v>
      </c>
      <c r="L95" s="7">
        <v>53037</v>
      </c>
      <c r="M95" s="7">
        <v>33197</v>
      </c>
      <c r="N95" s="7">
        <v>55378</v>
      </c>
      <c r="O95" s="7">
        <v>41803</v>
      </c>
      <c r="P95" s="7">
        <v>46247</v>
      </c>
      <c r="Q95" s="7">
        <v>32750</v>
      </c>
    </row>
    <row r="96" spans="1:17">
      <c r="A96" t="s">
        <v>42</v>
      </c>
      <c r="B96" t="s">
        <v>105</v>
      </c>
      <c r="C96" s="3" t="s">
        <v>120</v>
      </c>
      <c r="D96" t="s">
        <v>111</v>
      </c>
      <c r="E96" t="s">
        <v>114</v>
      </c>
      <c r="F96" s="7">
        <v>36174</v>
      </c>
      <c r="G96" s="7">
        <v>41895</v>
      </c>
      <c r="H96" s="7">
        <v>47793</v>
      </c>
      <c r="I96" s="7">
        <v>43466</v>
      </c>
      <c r="J96" s="7">
        <v>33059</v>
      </c>
      <c r="K96" s="7">
        <v>55509</v>
      </c>
      <c r="L96" s="7">
        <v>39457</v>
      </c>
      <c r="M96" s="7">
        <v>52802</v>
      </c>
      <c r="N96" s="7">
        <v>47204</v>
      </c>
      <c r="O96" s="7">
        <v>52413</v>
      </c>
      <c r="P96" s="7">
        <v>41887</v>
      </c>
      <c r="Q96" s="7">
        <v>54673</v>
      </c>
    </row>
    <row r="97" spans="1:17">
      <c r="A97" t="s">
        <v>13</v>
      </c>
      <c r="B97" t="s">
        <v>102</v>
      </c>
      <c r="C97" s="3" t="s">
        <v>118</v>
      </c>
      <c r="D97" t="s">
        <v>109</v>
      </c>
      <c r="E97" t="s">
        <v>113</v>
      </c>
      <c r="F97" s="7">
        <v>53912</v>
      </c>
      <c r="G97" s="7">
        <v>44408</v>
      </c>
      <c r="H97" s="7">
        <v>41093</v>
      </c>
      <c r="I97" s="7">
        <v>47264</v>
      </c>
      <c r="J97" s="7">
        <v>50936</v>
      </c>
      <c r="K97" s="7">
        <v>53413</v>
      </c>
      <c r="L97" s="7">
        <v>53702</v>
      </c>
      <c r="M97" s="7">
        <v>43838</v>
      </c>
      <c r="N97" s="7">
        <v>45730</v>
      </c>
      <c r="O97" s="7">
        <v>42054</v>
      </c>
      <c r="P97" s="7">
        <v>35247</v>
      </c>
      <c r="Q97" s="7">
        <v>55738</v>
      </c>
    </row>
    <row r="98" spans="1:17">
      <c r="A98" t="s">
        <v>81</v>
      </c>
      <c r="B98" t="s">
        <v>103</v>
      </c>
      <c r="C98" s="3" t="s">
        <v>118</v>
      </c>
      <c r="D98" t="s">
        <v>111</v>
      </c>
      <c r="E98" t="s">
        <v>114</v>
      </c>
      <c r="F98" s="7">
        <v>35489</v>
      </c>
      <c r="G98" s="7">
        <v>51243</v>
      </c>
      <c r="H98" s="7">
        <v>41795</v>
      </c>
      <c r="I98" s="7">
        <v>34806</v>
      </c>
      <c r="J98" s="7">
        <v>38431</v>
      </c>
      <c r="K98" s="7">
        <v>43262</v>
      </c>
      <c r="L98" s="7">
        <v>55026</v>
      </c>
      <c r="M98" s="7">
        <v>33796</v>
      </c>
      <c r="N98" s="7">
        <v>49070</v>
      </c>
      <c r="O98" s="7">
        <v>54885</v>
      </c>
      <c r="P98" s="7">
        <v>38957</v>
      </c>
      <c r="Q98" s="7">
        <v>49154</v>
      </c>
    </row>
    <row r="99" spans="1:17">
      <c r="A99" t="s">
        <v>82</v>
      </c>
      <c r="B99" t="s">
        <v>102</v>
      </c>
      <c r="C99" s="3" t="s">
        <v>118</v>
      </c>
      <c r="D99" t="s">
        <v>108</v>
      </c>
      <c r="E99" t="s">
        <v>115</v>
      </c>
      <c r="F99" s="7">
        <v>39776</v>
      </c>
      <c r="G99" s="7">
        <v>48630</v>
      </c>
      <c r="H99" s="7">
        <v>33099</v>
      </c>
      <c r="I99" s="7">
        <v>47118</v>
      </c>
      <c r="J99" s="7">
        <v>51372</v>
      </c>
      <c r="K99" s="7">
        <v>44218</v>
      </c>
      <c r="L99" s="7">
        <v>34755</v>
      </c>
      <c r="M99" s="7">
        <v>40397</v>
      </c>
      <c r="N99" s="7">
        <v>41654</v>
      </c>
      <c r="O99" s="7">
        <v>45374</v>
      </c>
      <c r="P99" s="7">
        <v>43465</v>
      </c>
      <c r="Q99" s="7">
        <v>48866</v>
      </c>
    </row>
    <row r="100" spans="1:17">
      <c r="A100" t="s">
        <v>37</v>
      </c>
      <c r="B100" t="s">
        <v>105</v>
      </c>
      <c r="C100" s="3" t="s">
        <v>119</v>
      </c>
      <c r="D100" t="s">
        <v>110</v>
      </c>
      <c r="E100" t="s">
        <v>116</v>
      </c>
      <c r="F100" s="7">
        <v>55979</v>
      </c>
      <c r="G100" s="7">
        <v>53161</v>
      </c>
      <c r="H100" s="7">
        <v>39222</v>
      </c>
      <c r="I100" s="7">
        <v>47869</v>
      </c>
      <c r="J100" s="7">
        <v>36371</v>
      </c>
      <c r="K100" s="7">
        <v>51145</v>
      </c>
      <c r="L100" s="7">
        <v>44965</v>
      </c>
      <c r="M100" s="7">
        <v>38252</v>
      </c>
      <c r="N100" s="7">
        <v>52324</v>
      </c>
      <c r="O100" s="7">
        <v>43313</v>
      </c>
      <c r="P100" s="7">
        <v>50836</v>
      </c>
      <c r="Q100" s="7">
        <v>51981</v>
      </c>
    </row>
    <row r="101" spans="1:17">
      <c r="A101" t="s">
        <v>33</v>
      </c>
      <c r="B101" t="s">
        <v>105</v>
      </c>
      <c r="C101" s="3" t="s">
        <v>118</v>
      </c>
      <c r="D101" t="s">
        <v>109</v>
      </c>
      <c r="E101" t="s">
        <v>113</v>
      </c>
      <c r="F101" s="7">
        <v>37134</v>
      </c>
      <c r="G101" s="7">
        <v>39933</v>
      </c>
      <c r="H101" s="7">
        <v>43982</v>
      </c>
      <c r="I101" s="7">
        <v>51332</v>
      </c>
      <c r="J101" s="7">
        <v>39861</v>
      </c>
      <c r="K101" s="7">
        <v>39955</v>
      </c>
      <c r="L101" s="7">
        <v>31459</v>
      </c>
      <c r="M101" s="7">
        <v>41631</v>
      </c>
      <c r="N101" s="7">
        <v>50358</v>
      </c>
      <c r="O101" s="7">
        <v>50647</v>
      </c>
      <c r="P101" s="7">
        <v>34290</v>
      </c>
      <c r="Q101" s="7">
        <v>33474</v>
      </c>
    </row>
  </sheetData>
  <phoneticPr fontId="4" type="noConversion"/>
  <conditionalFormatting sqref="A1:A1048576">
    <cfRule type="duplicateValues" dxfId="1" priority="1"/>
  </conditionalFormatting>
  <conditionalFormatting sqref="A2:A63">
    <cfRule type="duplicateValues" dxfId="0" priority="8"/>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8CC25-4C8C-4079-B877-91824B4CEC2C}">
  <sheetPr codeName="Sheet6">
    <tabColor rgb="FFBDF2FF"/>
  </sheetPr>
  <dimension ref="A1:O36"/>
  <sheetViews>
    <sheetView showGridLines="0" zoomScaleNormal="100" workbookViewId="0"/>
  </sheetViews>
  <sheetFormatPr defaultRowHeight="21"/>
  <cols>
    <col min="1" max="1" width="3.25" style="273" customWidth="1"/>
    <col min="2" max="2" width="11.5" style="273" customWidth="1"/>
    <col min="3" max="3" width="7" style="273" customWidth="1"/>
    <col min="4" max="8" width="9" style="273"/>
    <col min="9" max="9" width="10.875" style="273" customWidth="1"/>
    <col min="10" max="10" width="7" style="273" customWidth="1"/>
    <col min="11" max="16384" width="9" style="273"/>
  </cols>
  <sheetData>
    <row r="1" spans="1:15" ht="27" thickBot="1">
      <c r="A1" s="423" t="str" cm="1">
        <f t="array" aca="1" ref="A1" ca="1">MID(CELL("filename",A1),FIND("]",CELL("filename",A1))+1,255)</f>
        <v>3_5_TEXTJOIN</v>
      </c>
      <c r="B1" s="203"/>
      <c r="C1" s="203"/>
      <c r="D1" s="203"/>
      <c r="E1" s="203"/>
      <c r="F1" s="203"/>
      <c r="G1" s="203"/>
      <c r="H1" s="203"/>
      <c r="I1" s="203"/>
      <c r="J1" s="203"/>
      <c r="K1" s="203"/>
      <c r="L1" s="203"/>
    </row>
    <row r="3" spans="1:15">
      <c r="A3" s="284" t="s">
        <v>439</v>
      </c>
      <c r="B3" s="274" t="s">
        <v>423</v>
      </c>
    </row>
    <row r="4" spans="1:15">
      <c r="A4" s="284" t="s">
        <v>439</v>
      </c>
      <c r="B4" s="274" t="s">
        <v>424</v>
      </c>
    </row>
    <row r="5" spans="1:15">
      <c r="A5" s="284" t="s">
        <v>439</v>
      </c>
      <c r="B5" s="274" t="s">
        <v>425</v>
      </c>
    </row>
    <row r="6" spans="1:15">
      <c r="A6" s="284" t="s">
        <v>439</v>
      </c>
      <c r="B6" s="282" t="s">
        <v>438</v>
      </c>
    </row>
    <row r="7" spans="1:15">
      <c r="A7" s="284" t="s">
        <v>439</v>
      </c>
      <c r="B7" s="282" t="s">
        <v>422</v>
      </c>
    </row>
    <row r="8" spans="1:15" ht="21.75" thickBot="1">
      <c r="A8" s="196"/>
    </row>
    <row r="9" spans="1:15" ht="24">
      <c r="A9" s="206" t="s">
        <v>261</v>
      </c>
      <c r="B9" s="206"/>
      <c r="C9" s="206"/>
      <c r="D9" s="206"/>
      <c r="E9" s="206"/>
      <c r="F9" s="206"/>
      <c r="G9" s="206"/>
      <c r="H9" s="206"/>
      <c r="I9" s="206"/>
      <c r="J9" s="206"/>
      <c r="K9" s="206"/>
      <c r="L9" s="206"/>
      <c r="M9" s="206"/>
      <c r="N9" s="206"/>
      <c r="O9" s="206"/>
    </row>
    <row r="10" spans="1:15">
      <c r="A10" s="275" t="s">
        <v>421</v>
      </c>
    </row>
    <row r="11" spans="1:15">
      <c r="A11" s="276" t="s">
        <v>435</v>
      </c>
    </row>
    <row r="12" spans="1:15">
      <c r="A12" s="276" t="s">
        <v>437</v>
      </c>
    </row>
    <row r="13" spans="1:15">
      <c r="A13" s="276" t="s">
        <v>436</v>
      </c>
    </row>
    <row r="14" spans="1:15">
      <c r="A14" s="196"/>
    </row>
    <row r="15" spans="1:15" ht="21.75" thickBot="1">
      <c r="A15" s="196"/>
    </row>
    <row r="16" spans="1:15" ht="24">
      <c r="A16" s="206" t="s">
        <v>440</v>
      </c>
      <c r="B16" s="206"/>
      <c r="C16" s="206"/>
      <c r="D16" s="206"/>
      <c r="E16" s="206"/>
      <c r="F16" s="206"/>
      <c r="G16" s="206"/>
      <c r="H16" s="206"/>
      <c r="I16" s="206"/>
      <c r="J16" s="206"/>
      <c r="K16" s="206"/>
      <c r="L16" s="206"/>
      <c r="M16" s="206"/>
      <c r="N16" s="206"/>
      <c r="O16" s="206"/>
    </row>
    <row r="17" spans="1:13" ht="21.75" thickBot="1">
      <c r="A17" s="196"/>
    </row>
    <row r="18" spans="1:13">
      <c r="B18" s="277" t="s">
        <v>426</v>
      </c>
      <c r="C18" s="283"/>
      <c r="D18" s="273" t="s">
        <v>430</v>
      </c>
      <c r="I18" s="277" t="s">
        <v>426</v>
      </c>
      <c r="J18" s="283"/>
      <c r="K18" s="273" t="s">
        <v>433</v>
      </c>
    </row>
    <row r="19" spans="1:13">
      <c r="B19" s="279" t="s">
        <v>427</v>
      </c>
      <c r="D19" s="272" t="str">
        <f>_xlfn.TEXTJOIN(" - ",TRUE,B18:B21)</f>
        <v>Apple - Banana - Peach - Kiwi</v>
      </c>
      <c r="I19" s="279" t="s">
        <v>427</v>
      </c>
      <c r="K19" s="272" t="str">
        <f>_xlfn.TEXTJOIN(" - ",FALSE,I18:I22)</f>
        <v>Apple - Banana -  - Peach - Kiwi</v>
      </c>
    </row>
    <row r="20" spans="1:13">
      <c r="B20" s="279" t="s">
        <v>428</v>
      </c>
      <c r="I20" s="279"/>
    </row>
    <row r="21" spans="1:13" ht="21.75" thickBot="1">
      <c r="B21" s="281" t="s">
        <v>429</v>
      </c>
      <c r="I21" s="279" t="s">
        <v>428</v>
      </c>
      <c r="K21" s="273" t="s">
        <v>434</v>
      </c>
    </row>
    <row r="22" spans="1:13" ht="21.75" thickBot="1">
      <c r="I22" s="281" t="s">
        <v>429</v>
      </c>
      <c r="J22" s="278"/>
      <c r="K22" s="272" t="str">
        <f>_xlfn.TEXTJOIN(" - ",TRUE,I18:I22)</f>
        <v>Apple - Banana - Peach - Kiwi</v>
      </c>
    </row>
    <row r="23" spans="1:13">
      <c r="K23" s="280"/>
    </row>
    <row r="24" spans="1:13">
      <c r="A24" s="196"/>
      <c r="H24"/>
      <c r="I24"/>
      <c r="J24"/>
      <c r="K24"/>
      <c r="L24"/>
      <c r="M24"/>
    </row>
    <row r="25" spans="1:13" ht="21.75" thickBot="1">
      <c r="A25" s="196"/>
      <c r="H25"/>
      <c r="I25"/>
      <c r="J25"/>
      <c r="K25"/>
      <c r="L25"/>
      <c r="M25"/>
    </row>
    <row r="26" spans="1:13">
      <c r="B26" s="277" t="s">
        <v>442</v>
      </c>
      <c r="C26" s="283" t="s">
        <v>431</v>
      </c>
      <c r="D26" s="272" t="s">
        <v>441</v>
      </c>
      <c r="H26"/>
      <c r="I26"/>
      <c r="J26"/>
      <c r="K26"/>
      <c r="L26"/>
      <c r="M26"/>
    </row>
    <row r="27" spans="1:13">
      <c r="B27" s="285" t="s">
        <v>443</v>
      </c>
      <c r="D27" s="280" t="s">
        <v>432</v>
      </c>
      <c r="H27"/>
      <c r="I27"/>
      <c r="J27"/>
      <c r="K27"/>
      <c r="L27"/>
      <c r="M27"/>
    </row>
    <row r="28" spans="1:13">
      <c r="B28" s="285"/>
      <c r="D28" s="272"/>
      <c r="H28"/>
      <c r="I28"/>
      <c r="J28"/>
      <c r="K28"/>
      <c r="L28"/>
      <c r="M28"/>
    </row>
    <row r="29" spans="1:13">
      <c r="B29" s="285" t="s">
        <v>444</v>
      </c>
      <c r="H29"/>
      <c r="I29"/>
      <c r="J29"/>
      <c r="K29"/>
      <c r="L29"/>
      <c r="M29"/>
    </row>
    <row r="30" spans="1:13">
      <c r="B30" s="285" t="s">
        <v>445</v>
      </c>
      <c r="H30"/>
      <c r="I30"/>
      <c r="J30"/>
      <c r="K30"/>
      <c r="L30"/>
      <c r="M30"/>
    </row>
    <row r="31" spans="1:13">
      <c r="B31" s="285"/>
      <c r="H31"/>
      <c r="I31"/>
      <c r="J31"/>
      <c r="K31"/>
      <c r="L31"/>
      <c r="M31"/>
    </row>
    <row r="32" spans="1:13">
      <c r="A32" s="196"/>
      <c r="B32" s="285" t="s">
        <v>449</v>
      </c>
      <c r="H32"/>
      <c r="I32"/>
      <c r="J32"/>
      <c r="K32"/>
      <c r="L32"/>
      <c r="M32"/>
    </row>
    <row r="33" spans="2:13">
      <c r="B33" s="279" t="s">
        <v>446</v>
      </c>
      <c r="H33"/>
      <c r="I33"/>
      <c r="J33"/>
      <c r="K33"/>
      <c r="L33"/>
      <c r="M33"/>
    </row>
    <row r="34" spans="2:13">
      <c r="B34" s="279" t="s">
        <v>447</v>
      </c>
    </row>
    <row r="35" spans="2:13">
      <c r="B35" s="279"/>
    </row>
    <row r="36" spans="2:13" ht="21.75" thickBot="1">
      <c r="B36" s="281" t="s">
        <v>448</v>
      </c>
    </row>
  </sheetData>
  <hyperlinks>
    <hyperlink ref="A1" location="CONTENTS!A1" display="CONTENTS!A1" xr:uid="{12799CFD-6196-4F08-B29B-3A080D539EC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69B00-1988-4609-A898-F3AD9E7A3E13}">
  <sheetPr codeName="Sheet101">
    <tabColor rgb="FFBDF2FF"/>
  </sheetPr>
  <dimension ref="A1:S98"/>
  <sheetViews>
    <sheetView showGridLines="0" zoomScaleNormal="100" workbookViewId="0"/>
  </sheetViews>
  <sheetFormatPr defaultRowHeight="18"/>
  <cols>
    <col min="1" max="1" width="2.875" style="41" customWidth="1"/>
    <col min="2" max="2" width="34.25" style="41" customWidth="1"/>
    <col min="3" max="3" width="39.5" style="41" customWidth="1"/>
    <col min="4" max="4" width="18.25" style="41" customWidth="1"/>
    <col min="5" max="8" width="9" style="41"/>
    <col min="9" max="9" width="12" style="41" customWidth="1"/>
    <col min="10" max="16384" width="9" style="41"/>
  </cols>
  <sheetData>
    <row r="1" spans="1:19" ht="27" thickBot="1">
      <c r="A1" s="423" t="str" cm="1">
        <f t="array" aca="1" ref="A1" ca="1">MID(CELL("filename",A1),FIND("]",CELL("filename",A1))+1,255)</f>
        <v>3_5_TEXT</v>
      </c>
      <c r="B1" s="202"/>
      <c r="C1" s="202"/>
      <c r="D1" s="202"/>
      <c r="E1" s="202"/>
      <c r="F1" s="202"/>
      <c r="G1" s="202"/>
      <c r="H1" s="202"/>
      <c r="I1" s="202"/>
      <c r="J1" s="202"/>
      <c r="K1" s="202"/>
      <c r="L1" s="202"/>
      <c r="M1" s="202"/>
    </row>
    <row r="3" spans="1:19" ht="15" customHeight="1">
      <c r="B3" s="425" t="s">
        <v>257</v>
      </c>
      <c r="C3" s="425"/>
      <c r="D3" s="425"/>
      <c r="E3" s="425"/>
      <c r="F3" s="425"/>
      <c r="G3" s="425"/>
      <c r="H3" s="425"/>
      <c r="I3" s="425"/>
      <c r="J3" s="425"/>
      <c r="K3" s="425"/>
    </row>
    <row r="4" spans="1:19" ht="18" customHeight="1">
      <c r="B4" s="425"/>
      <c r="C4" s="425"/>
      <c r="D4" s="425"/>
      <c r="E4" s="425"/>
      <c r="F4" s="425"/>
      <c r="G4" s="425"/>
      <c r="H4" s="425"/>
      <c r="I4" s="425"/>
      <c r="J4" s="425"/>
      <c r="K4" s="425"/>
      <c r="L4" s="101"/>
      <c r="M4" s="101"/>
      <c r="N4" s="101"/>
      <c r="O4" s="101"/>
      <c r="P4" s="101"/>
      <c r="Q4" s="101"/>
      <c r="R4" s="101"/>
      <c r="S4" s="101"/>
    </row>
    <row r="5" spans="1:19" s="102" customFormat="1">
      <c r="B5" s="425"/>
      <c r="C5" s="425"/>
      <c r="D5" s="425"/>
      <c r="E5" s="425"/>
      <c r="F5" s="425"/>
      <c r="G5" s="425"/>
      <c r="H5" s="425"/>
      <c r="I5" s="425"/>
      <c r="J5" s="425"/>
      <c r="K5" s="425"/>
      <c r="L5" s="101"/>
      <c r="M5" s="101"/>
      <c r="N5" s="101"/>
      <c r="O5" s="101"/>
      <c r="P5" s="101"/>
      <c r="Q5" s="101"/>
      <c r="R5" s="101"/>
      <c r="S5" s="101"/>
    </row>
    <row r="6" spans="1:19" s="102" customFormat="1">
      <c r="B6" s="425"/>
      <c r="C6" s="425"/>
      <c r="D6" s="425"/>
      <c r="E6" s="425"/>
      <c r="F6" s="425"/>
      <c r="G6" s="425"/>
      <c r="H6" s="425"/>
      <c r="I6" s="425"/>
      <c r="J6" s="425"/>
      <c r="K6" s="425"/>
      <c r="L6" s="101"/>
      <c r="M6" s="101"/>
      <c r="N6" s="101"/>
      <c r="O6" s="101"/>
      <c r="P6" s="101"/>
      <c r="Q6" s="101"/>
      <c r="R6" s="101"/>
      <c r="S6" s="101"/>
    </row>
    <row r="7" spans="1:19" s="102" customFormat="1" ht="18.75" thickBot="1">
      <c r="B7" s="425"/>
      <c r="C7" s="425"/>
      <c r="D7" s="425"/>
      <c r="E7" s="425"/>
      <c r="F7" s="425"/>
      <c r="G7" s="425"/>
      <c r="H7" s="425"/>
      <c r="I7" s="425"/>
      <c r="J7" s="425"/>
      <c r="K7" s="425"/>
    </row>
    <row r="8" spans="1:19" ht="24">
      <c r="A8" s="206"/>
      <c r="B8" s="206" t="s">
        <v>258</v>
      </c>
      <c r="C8" s="206"/>
      <c r="D8" s="206"/>
      <c r="E8" s="206"/>
      <c r="F8" s="206"/>
      <c r="G8" s="206"/>
      <c r="H8" s="206"/>
      <c r="I8" s="206"/>
      <c r="J8" s="206"/>
      <c r="K8" s="206"/>
      <c r="L8" s="206"/>
      <c r="M8" s="206"/>
    </row>
    <row r="9" spans="1:19" s="42" customFormat="1" ht="21" customHeight="1">
      <c r="B9" s="103" t="s">
        <v>259</v>
      </c>
      <c r="C9" s="104">
        <v>1234567</v>
      </c>
      <c r="D9" s="105"/>
      <c r="E9" s="106"/>
      <c r="F9" s="106"/>
      <c r="G9" s="106"/>
      <c r="H9" s="106"/>
      <c r="I9" s="106"/>
      <c r="J9" s="106"/>
      <c r="K9" s="106"/>
      <c r="L9" s="106"/>
      <c r="M9" s="106"/>
    </row>
    <row r="10" spans="1:19" s="42" customFormat="1" ht="21" customHeight="1">
      <c r="B10" s="107" t="s">
        <v>260</v>
      </c>
      <c r="C10" s="108" t="str">
        <f>TEXT(C9, "$#,##0.00")</f>
        <v>$1,234,567.00</v>
      </c>
      <c r="D10" s="109"/>
      <c r="E10" s="110"/>
      <c r="F10" s="110"/>
      <c r="G10" s="110"/>
      <c r="H10" s="110"/>
      <c r="I10" s="110"/>
      <c r="J10" s="110"/>
      <c r="K10" s="110"/>
      <c r="L10" s="110"/>
      <c r="M10" s="110"/>
    </row>
    <row r="11" spans="1:19" s="42" customFormat="1" ht="21" customHeight="1" thickBot="1">
      <c r="B11" s="111" t="s">
        <v>261</v>
      </c>
      <c r="C11" s="112" t="s">
        <v>262</v>
      </c>
      <c r="D11" s="113" t="s">
        <v>263</v>
      </c>
      <c r="E11" s="114"/>
      <c r="F11" s="114"/>
      <c r="G11" s="114"/>
      <c r="H11" s="114"/>
      <c r="I11" s="114"/>
      <c r="J11" s="114"/>
      <c r="K11" s="114"/>
      <c r="L11" s="114"/>
      <c r="M11" s="114"/>
    </row>
    <row r="12" spans="1:19" ht="23.25" customHeight="1">
      <c r="B12" s="115" t="s">
        <v>259</v>
      </c>
      <c r="C12" s="116">
        <v>98765.43</v>
      </c>
      <c r="D12" s="117"/>
      <c r="E12" s="118"/>
      <c r="F12" s="118"/>
      <c r="G12" s="118"/>
      <c r="H12" s="118"/>
      <c r="I12" s="118"/>
      <c r="J12" s="118"/>
      <c r="K12" s="118"/>
      <c r="L12" s="118"/>
      <c r="M12" s="118"/>
    </row>
    <row r="13" spans="1:19" s="42" customFormat="1" ht="21" customHeight="1">
      <c r="B13" s="107" t="s">
        <v>260</v>
      </c>
      <c r="C13" s="108" t="str">
        <f>TEXT(C12, "$#,##0.00")</f>
        <v>$98,765.43</v>
      </c>
      <c r="D13" s="109"/>
      <c r="E13" s="110"/>
      <c r="F13" s="110"/>
      <c r="G13" s="110"/>
      <c r="H13" s="110"/>
      <c r="I13" s="110"/>
      <c r="J13" s="110"/>
      <c r="K13" s="110"/>
      <c r="L13" s="110"/>
      <c r="M13" s="110"/>
    </row>
    <row r="14" spans="1:19" s="42" customFormat="1" ht="21" customHeight="1" thickBot="1">
      <c r="B14" s="111" t="s">
        <v>261</v>
      </c>
      <c r="C14" s="112" t="s">
        <v>264</v>
      </c>
      <c r="D14" s="113" t="s">
        <v>265</v>
      </c>
      <c r="E14" s="114"/>
      <c r="F14" s="114"/>
      <c r="G14" s="114"/>
      <c r="H14" s="114"/>
      <c r="I14" s="114"/>
      <c r="J14" s="114"/>
      <c r="K14" s="114"/>
      <c r="L14" s="114"/>
      <c r="M14" s="114"/>
    </row>
    <row r="15" spans="1:19" s="42" customFormat="1" ht="21" customHeight="1">
      <c r="B15" s="426" t="s">
        <v>266</v>
      </c>
      <c r="C15" s="108">
        <v>578</v>
      </c>
      <c r="D15" s="119"/>
      <c r="E15" s="110"/>
      <c r="F15" s="110"/>
      <c r="G15" s="110"/>
      <c r="H15" s="110"/>
      <c r="I15" s="110"/>
      <c r="J15" s="110"/>
      <c r="K15" s="110"/>
      <c r="L15" s="110"/>
      <c r="M15" s="110"/>
    </row>
    <row r="16" spans="1:19" s="42" customFormat="1" ht="21" customHeight="1">
      <c r="B16" s="427"/>
      <c r="C16" s="108">
        <v>965.84</v>
      </c>
      <c r="D16" s="119"/>
      <c r="E16" s="110"/>
      <c r="F16" s="110"/>
      <c r="G16" s="110"/>
      <c r="H16" s="110"/>
      <c r="I16" s="110"/>
      <c r="J16" s="110"/>
      <c r="K16" s="110"/>
      <c r="L16" s="110"/>
      <c r="M16" s="110"/>
    </row>
    <row r="17" spans="1:13" s="42" customFormat="1" ht="37.5" customHeight="1">
      <c r="B17" s="120" t="s">
        <v>267</v>
      </c>
      <c r="C17" s="97"/>
    </row>
    <row r="18" spans="1:13" s="42" customFormat="1" ht="37.5" customHeight="1" thickBot="1">
      <c r="B18" s="120" t="s">
        <v>268</v>
      </c>
      <c r="C18" s="97"/>
    </row>
    <row r="19" spans="1:13" ht="24">
      <c r="A19" s="206"/>
      <c r="B19" s="206" t="s">
        <v>269</v>
      </c>
      <c r="C19" s="206"/>
      <c r="D19" s="206"/>
      <c r="E19" s="206"/>
      <c r="F19" s="206"/>
      <c r="G19" s="206"/>
      <c r="H19" s="206"/>
      <c r="I19" s="206"/>
      <c r="J19" s="206"/>
      <c r="K19" s="206"/>
      <c r="L19" s="206"/>
      <c r="M19" s="206"/>
    </row>
    <row r="20" spans="1:13" ht="17.25" customHeight="1">
      <c r="B20" s="121" t="s">
        <v>270</v>
      </c>
    </row>
    <row r="21" spans="1:13" ht="20.25" customHeight="1">
      <c r="B21" s="122" t="s">
        <v>271</v>
      </c>
    </row>
    <row r="22" spans="1:13" ht="20.25" customHeight="1">
      <c r="B22" s="122" t="s">
        <v>272</v>
      </c>
    </row>
    <row r="23" spans="1:13" ht="20.25" customHeight="1">
      <c r="B23" s="122" t="s">
        <v>273</v>
      </c>
    </row>
    <row r="24" spans="1:13" ht="44.25" customHeight="1">
      <c r="B24" s="123" t="s">
        <v>274</v>
      </c>
      <c r="C24" s="124">
        <f ca="1">TODAY()</f>
        <v>45711</v>
      </c>
      <c r="D24" s="117" t="s">
        <v>275</v>
      </c>
      <c r="E24" s="118"/>
      <c r="F24" s="118"/>
      <c r="G24" s="118"/>
      <c r="H24" s="118"/>
      <c r="I24" s="118"/>
      <c r="J24" s="118"/>
      <c r="K24" s="118"/>
    </row>
    <row r="25" spans="1:13" s="42" customFormat="1" ht="21" customHeight="1">
      <c r="B25" s="107" t="s">
        <v>276</v>
      </c>
      <c r="C25" s="108" t="str">
        <f ca="1">TEXT(TODAY(), "DDDD")</f>
        <v>Sunday</v>
      </c>
      <c r="D25" s="125"/>
      <c r="E25" s="110"/>
      <c r="F25" s="110"/>
      <c r="G25" s="110"/>
      <c r="H25" s="110"/>
      <c r="I25" s="110"/>
      <c r="J25" s="110"/>
      <c r="K25" s="110"/>
    </row>
    <row r="26" spans="1:13" s="42" customFormat="1" ht="21" customHeight="1" thickBot="1">
      <c r="B26" s="111" t="s">
        <v>261</v>
      </c>
      <c r="C26" s="112" t="s">
        <v>277</v>
      </c>
      <c r="D26" s="126"/>
      <c r="E26" s="114"/>
      <c r="F26" s="114"/>
      <c r="G26" s="114"/>
      <c r="H26" s="114"/>
      <c r="I26" s="114"/>
      <c r="J26" s="114"/>
      <c r="K26" s="114"/>
    </row>
    <row r="27" spans="1:13" s="42" customFormat="1" ht="37.5" customHeight="1">
      <c r="B27" s="120" t="s">
        <v>278</v>
      </c>
      <c r="C27" s="97"/>
      <c r="D27" s="42" t="s">
        <v>279</v>
      </c>
      <c r="I27" s="42" t="str">
        <f ca="1">TEXT(TODAY(),"DDD MMM D")</f>
        <v>Sun Feb 23</v>
      </c>
      <c r="K27" s="127" t="s">
        <v>280</v>
      </c>
    </row>
    <row r="28" spans="1:13" s="42" customFormat="1" ht="37.5" customHeight="1">
      <c r="B28" s="120" t="s">
        <v>278</v>
      </c>
      <c r="C28" s="97"/>
      <c r="D28" s="42" t="s">
        <v>281</v>
      </c>
      <c r="I28" s="42" t="str">
        <f ca="1">TEXT(TODAY(),"MMMM - YYYY - DD")</f>
        <v>February - 2025 - 23</v>
      </c>
      <c r="K28" s="127" t="s">
        <v>280</v>
      </c>
    </row>
    <row r="29" spans="1:13" ht="15" customHeight="1" thickBot="1">
      <c r="B29" s="121"/>
    </row>
    <row r="30" spans="1:13" ht="24">
      <c r="A30" s="206"/>
      <c r="B30" s="206" t="s">
        <v>282</v>
      </c>
      <c r="C30" s="206"/>
      <c r="D30" s="206"/>
      <c r="E30" s="206"/>
      <c r="F30" s="206"/>
      <c r="G30" s="206"/>
      <c r="H30" s="206"/>
      <c r="I30" s="206"/>
      <c r="J30" s="206"/>
      <c r="K30" s="206"/>
      <c r="L30" s="206"/>
      <c r="M30" s="206"/>
    </row>
    <row r="31" spans="1:13" ht="20.25" customHeight="1">
      <c r="B31" s="122" t="s">
        <v>283</v>
      </c>
    </row>
    <row r="32" spans="1:13" ht="20.25" customHeight="1">
      <c r="B32" s="122" t="s">
        <v>284</v>
      </c>
    </row>
    <row r="33" spans="1:13" ht="20.25" customHeight="1">
      <c r="B33" s="122" t="s">
        <v>285</v>
      </c>
    </row>
    <row r="34" spans="1:13" ht="44.25" customHeight="1">
      <c r="B34" s="123" t="s">
        <v>286</v>
      </c>
      <c r="C34" s="128">
        <f ca="1">NOW()</f>
        <v>45711.982113078702</v>
      </c>
      <c r="D34" s="117" t="s">
        <v>287</v>
      </c>
      <c r="E34" s="118"/>
      <c r="F34" s="118"/>
      <c r="G34" s="118"/>
      <c r="H34" s="118"/>
      <c r="I34" s="118"/>
      <c r="J34" s="118"/>
      <c r="K34" s="118"/>
    </row>
    <row r="35" spans="1:13" s="42" customFormat="1" ht="21" customHeight="1">
      <c r="B35" s="107" t="s">
        <v>260</v>
      </c>
      <c r="C35" s="108" t="str">
        <f ca="1">TEXT(NOW(),"HH:MM AM/PM")</f>
        <v>11:34 PM</v>
      </c>
      <c r="D35" s="129"/>
      <c r="E35" s="110"/>
      <c r="F35" s="110"/>
      <c r="G35" s="110"/>
      <c r="H35" s="110"/>
      <c r="I35" s="110"/>
      <c r="J35" s="110"/>
      <c r="K35" s="110"/>
    </row>
    <row r="36" spans="1:13" s="42" customFormat="1" ht="21" customHeight="1" thickBot="1">
      <c r="B36" s="111" t="s">
        <v>261</v>
      </c>
      <c r="C36" s="130" t="s">
        <v>288</v>
      </c>
      <c r="D36" s="126"/>
      <c r="E36" s="114"/>
      <c r="F36" s="114"/>
      <c r="G36" s="114"/>
      <c r="H36" s="114"/>
      <c r="I36" s="114"/>
      <c r="J36" s="114"/>
      <c r="K36" s="114"/>
    </row>
    <row r="37" spans="1:13" s="42" customFormat="1" ht="37.5" customHeight="1">
      <c r="B37" s="120" t="s">
        <v>289</v>
      </c>
      <c r="C37" s="97"/>
    </row>
    <row r="38" spans="1:13" ht="15" customHeight="1" thickBot="1">
      <c r="B38" s="121"/>
    </row>
    <row r="39" spans="1:13" ht="24">
      <c r="A39" s="206"/>
      <c r="B39" s="206" t="s">
        <v>290</v>
      </c>
      <c r="C39" s="206"/>
      <c r="D39" s="206"/>
      <c r="E39" s="206"/>
      <c r="F39" s="206"/>
      <c r="G39" s="206"/>
      <c r="H39" s="206"/>
      <c r="I39" s="206"/>
      <c r="J39" s="206"/>
      <c r="K39" s="206"/>
      <c r="L39" s="206"/>
      <c r="M39" s="206"/>
    </row>
    <row r="40" spans="1:13" ht="20.25" customHeight="1">
      <c r="B40" s="122" t="s">
        <v>291</v>
      </c>
    </row>
    <row r="41" spans="1:13" ht="20.25" customHeight="1">
      <c r="B41" s="122" t="s">
        <v>292</v>
      </c>
    </row>
    <row r="42" spans="1:13" ht="23.25" customHeight="1">
      <c r="B42" s="115" t="s">
        <v>259</v>
      </c>
      <c r="C42" s="116">
        <v>0.28499999999999998</v>
      </c>
      <c r="D42" s="117" t="s">
        <v>293</v>
      </c>
      <c r="E42" s="118"/>
      <c r="F42" s="118"/>
      <c r="G42" s="118"/>
      <c r="H42" s="118"/>
      <c r="I42" s="118"/>
      <c r="J42" s="118"/>
      <c r="K42" s="118"/>
    </row>
    <row r="43" spans="1:13" s="42" customFormat="1" ht="21" customHeight="1">
      <c r="B43" s="107" t="s">
        <v>260</v>
      </c>
      <c r="C43" s="108" t="str">
        <f>TEXT(C42,"0.0%")</f>
        <v>28.5%</v>
      </c>
      <c r="D43" s="109"/>
      <c r="E43" s="110"/>
      <c r="F43" s="110"/>
      <c r="G43" s="110"/>
      <c r="H43" s="110"/>
      <c r="I43" s="110"/>
      <c r="J43" s="110"/>
      <c r="K43" s="110"/>
    </row>
    <row r="44" spans="1:13" s="42" customFormat="1" ht="21" customHeight="1" thickBot="1">
      <c r="B44" s="111" t="s">
        <v>261</v>
      </c>
      <c r="C44" s="130" t="s">
        <v>294</v>
      </c>
      <c r="D44" s="131" t="s">
        <v>295</v>
      </c>
      <c r="E44" s="114"/>
      <c r="F44" s="114"/>
      <c r="G44" s="114"/>
      <c r="H44" s="114"/>
      <c r="I44" s="114"/>
      <c r="J44" s="114"/>
      <c r="K44" s="114"/>
    </row>
    <row r="45" spans="1:13" s="42" customFormat="1" ht="21" customHeight="1">
      <c r="B45" s="426" t="s">
        <v>266</v>
      </c>
      <c r="C45" s="108">
        <v>0.999</v>
      </c>
      <c r="D45" s="119"/>
      <c r="E45" s="110"/>
      <c r="F45" s="110"/>
      <c r="G45" s="110"/>
      <c r="H45" s="110"/>
      <c r="I45" s="110"/>
      <c r="J45" s="110"/>
      <c r="K45" s="110"/>
    </row>
    <row r="46" spans="1:13" s="42" customFormat="1" ht="21" customHeight="1">
      <c r="B46" s="427"/>
      <c r="C46" s="108">
        <v>0.75</v>
      </c>
      <c r="D46" s="119"/>
      <c r="E46" s="110"/>
      <c r="F46" s="110"/>
      <c r="G46" s="110"/>
      <c r="H46" s="110"/>
      <c r="I46" s="110"/>
      <c r="J46" s="110"/>
      <c r="K46" s="110"/>
    </row>
    <row r="47" spans="1:13" s="42" customFormat="1" ht="37.5" customHeight="1">
      <c r="B47" s="120" t="s">
        <v>296</v>
      </c>
      <c r="C47" s="132"/>
      <c r="D47" s="42" t="s">
        <v>297</v>
      </c>
      <c r="I47" s="133" t="str">
        <f>TEXT(C45,"0.0%")</f>
        <v>99.9%</v>
      </c>
      <c r="K47" s="127" t="s">
        <v>280</v>
      </c>
    </row>
    <row r="48" spans="1:13" s="42" customFormat="1" ht="37.5" customHeight="1">
      <c r="B48" s="120" t="s">
        <v>298</v>
      </c>
      <c r="C48" s="132"/>
      <c r="D48" s="42" t="s">
        <v>299</v>
      </c>
      <c r="I48" s="133" t="str">
        <f>TEXT(C46,"0%")</f>
        <v>75%</v>
      </c>
      <c r="K48" s="127" t="s">
        <v>280</v>
      </c>
    </row>
    <row r="49" spans="1:13" ht="15" customHeight="1" thickBot="1">
      <c r="B49" s="121"/>
    </row>
    <row r="50" spans="1:13" ht="24">
      <c r="A50" s="206"/>
      <c r="B50" s="206" t="s">
        <v>300</v>
      </c>
      <c r="C50" s="206"/>
      <c r="D50" s="206"/>
      <c r="E50" s="206"/>
      <c r="F50" s="206"/>
      <c r="G50" s="206"/>
      <c r="H50" s="206"/>
      <c r="I50" s="206"/>
      <c r="J50" s="206"/>
      <c r="K50" s="206"/>
      <c r="L50" s="206"/>
      <c r="M50" s="206"/>
    </row>
    <row r="51" spans="1:13" ht="23.25" customHeight="1">
      <c r="B51" s="115" t="s">
        <v>259</v>
      </c>
      <c r="C51" s="116">
        <v>4.34</v>
      </c>
      <c r="D51" s="134"/>
      <c r="E51" s="118"/>
      <c r="F51" s="118"/>
      <c r="G51" s="118"/>
      <c r="H51" s="118"/>
      <c r="I51" s="118"/>
      <c r="J51" s="118"/>
      <c r="K51" s="118"/>
    </row>
    <row r="52" spans="1:13" s="42" customFormat="1" ht="21" customHeight="1">
      <c r="B52" s="107" t="s">
        <v>260</v>
      </c>
      <c r="C52" s="108" t="str">
        <f>TEXT(C51,"# ?/?")</f>
        <v>4 1/3</v>
      </c>
      <c r="D52" s="129"/>
      <c r="E52" s="110"/>
      <c r="F52" s="110"/>
      <c r="G52" s="110"/>
      <c r="H52" s="110"/>
      <c r="I52" s="110"/>
      <c r="J52" s="110"/>
      <c r="K52" s="110"/>
    </row>
    <row r="53" spans="1:13" s="42" customFormat="1" ht="21" customHeight="1" thickBot="1">
      <c r="B53" s="111" t="s">
        <v>261</v>
      </c>
      <c r="C53" s="130" t="s">
        <v>301</v>
      </c>
      <c r="D53" s="126" t="s">
        <v>302</v>
      </c>
      <c r="E53" s="114"/>
      <c r="F53" s="114"/>
      <c r="G53" s="114"/>
      <c r="H53" s="114"/>
      <c r="I53" s="114"/>
      <c r="J53" s="114"/>
      <c r="K53" s="114"/>
    </row>
    <row r="54" spans="1:13" s="42" customFormat="1" ht="21" customHeight="1">
      <c r="B54" s="135"/>
      <c r="C54" s="108">
        <v>5.75</v>
      </c>
      <c r="D54" s="119"/>
      <c r="E54" s="110"/>
      <c r="F54" s="110"/>
      <c r="G54" s="110"/>
      <c r="H54" s="110"/>
      <c r="I54" s="110"/>
      <c r="J54" s="110"/>
      <c r="K54" s="110"/>
    </row>
    <row r="55" spans="1:13" s="42" customFormat="1" ht="37.5" customHeight="1">
      <c r="B55" s="120" t="s">
        <v>303</v>
      </c>
      <c r="C55" s="136"/>
      <c r="D55" s="42" t="s">
        <v>304</v>
      </c>
      <c r="I55" s="137" t="s">
        <v>305</v>
      </c>
      <c r="K55" s="127" t="s">
        <v>280</v>
      </c>
    </row>
    <row r="56" spans="1:13" ht="15" customHeight="1">
      <c r="B56" s="121"/>
    </row>
    <row r="57" spans="1:13" ht="15" customHeight="1"/>
    <row r="58" spans="1:13" ht="15" customHeight="1"/>
    <row r="59" spans="1:13" ht="15" customHeight="1"/>
    <row r="60" spans="1:13" ht="15" customHeight="1"/>
    <row r="61" spans="1:13" ht="15" customHeight="1"/>
    <row r="62" spans="1:13" ht="15" customHeight="1"/>
    <row r="63" spans="1:13" ht="15" customHeight="1"/>
    <row r="64" spans="1: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sheetData>
  <mergeCells count="3">
    <mergeCell ref="B3:K7"/>
    <mergeCell ref="B15:B16"/>
    <mergeCell ref="B45:B46"/>
  </mergeCells>
  <hyperlinks>
    <hyperlink ref="A1" location="CONTENTS!A1" display="CONTENTS!A1" xr:uid="{6E77F683-0E1E-4D5C-90A7-6C3BD797FCDA}"/>
  </hyperlinks>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3773E-A029-4DC7-8A08-122794596FB0}">
  <sheetPr codeName="Sheet12">
    <tabColor rgb="FFBDF2FF"/>
  </sheetPr>
  <dimension ref="A1:L27"/>
  <sheetViews>
    <sheetView showGridLines="0" zoomScaleNormal="100" workbookViewId="0"/>
  </sheetViews>
  <sheetFormatPr defaultRowHeight="15"/>
  <cols>
    <col min="1" max="3" width="15.5" customWidth="1"/>
    <col min="4" max="4" width="5.625" customWidth="1"/>
    <col min="5" max="5" width="30.75" customWidth="1"/>
    <col min="6" max="6" width="37.25" customWidth="1"/>
    <col min="7" max="7" width="27.625" customWidth="1"/>
  </cols>
  <sheetData>
    <row r="1" spans="1:12" ht="27" thickBot="1">
      <c r="A1" s="423" t="str" cm="1">
        <f t="array" aca="1" ref="A1" ca="1">MID(CELL("filename",A1),FIND("]",CELL("filename",A1))+1,255)</f>
        <v>3_5_CONCAT</v>
      </c>
      <c r="B1" s="199"/>
      <c r="C1" s="199"/>
      <c r="D1" s="199"/>
      <c r="E1" s="199"/>
      <c r="F1" s="199"/>
      <c r="G1" s="199"/>
      <c r="H1" s="199"/>
      <c r="I1" s="199"/>
      <c r="J1" s="199"/>
      <c r="K1" s="199"/>
      <c r="L1" s="199"/>
    </row>
    <row r="3" spans="1:12" ht="25.5">
      <c r="A3" s="72" t="s">
        <v>215</v>
      </c>
      <c r="B3" s="73"/>
      <c r="C3" s="73"/>
      <c r="D3" s="73"/>
      <c r="E3" s="73"/>
      <c r="F3" s="73"/>
      <c r="G3" s="73"/>
    </row>
    <row r="4" spans="1:12" ht="26.25">
      <c r="A4" s="74" t="s">
        <v>216</v>
      </c>
      <c r="B4" s="75"/>
      <c r="C4" s="75"/>
      <c r="D4" s="75"/>
      <c r="E4" s="75"/>
      <c r="F4" s="75"/>
      <c r="G4" s="75"/>
    </row>
    <row r="5" spans="1:12" ht="18.75" thickBot="1">
      <c r="E5" s="41"/>
      <c r="F5" s="41"/>
    </row>
    <row r="6" spans="1:12" s="40" customFormat="1" ht="18.75" thickBot="1">
      <c r="A6" s="76" t="s">
        <v>217</v>
      </c>
      <c r="B6" s="77" t="s">
        <v>218</v>
      </c>
      <c r="C6" s="78" t="s">
        <v>219</v>
      </c>
      <c r="E6" s="79" t="s">
        <v>220</v>
      </c>
      <c r="F6" s="79" t="s">
        <v>221</v>
      </c>
      <c r="G6" s="80" t="s">
        <v>222</v>
      </c>
    </row>
    <row r="7" spans="1:12" ht="18.75">
      <c r="A7" s="81" t="s">
        <v>0</v>
      </c>
      <c r="B7" s="82" t="s">
        <v>223</v>
      </c>
      <c r="C7" s="83" t="s">
        <v>175</v>
      </c>
      <c r="D7" s="84"/>
      <c r="E7" s="85" t="str">
        <f>CONCATENATE(A7," ",B7," - ",C7)</f>
        <v>Mai Le - Sales</v>
      </c>
      <c r="F7" s="86" t="str">
        <f>_xlfn.CONCAT(A7," ",B7," - ",C7)</f>
        <v>Mai Le - Sales</v>
      </c>
      <c r="G7" s="86" t="str">
        <f>A7&amp;" "&amp;B7&amp;" - "&amp;C7</f>
        <v>Mai Le - Sales</v>
      </c>
    </row>
    <row r="8" spans="1:12" ht="18">
      <c r="A8" s="87" t="s">
        <v>176</v>
      </c>
      <c r="B8" s="88" t="s">
        <v>224</v>
      </c>
      <c r="C8" s="89" t="s">
        <v>225</v>
      </c>
      <c r="E8" s="90" t="str">
        <f>CONCATENATE(A8," ",B8," - ",C8)</f>
        <v>Juan Herkez - HR</v>
      </c>
      <c r="F8" s="90" t="str">
        <f>_xlfn.CONCAT(A8," ",B8," - ",C8)</f>
        <v>Juan Herkez - HR</v>
      </c>
      <c r="G8" s="90" t="str">
        <f>A8&amp;" "&amp;B8&amp;" - "&amp;C8</f>
        <v>Juan Herkez - HR</v>
      </c>
    </row>
    <row r="9" spans="1:12" ht="18">
      <c r="A9" s="87" t="s">
        <v>226</v>
      </c>
      <c r="B9" s="88" t="s">
        <v>227</v>
      </c>
      <c r="C9" s="89" t="s">
        <v>228</v>
      </c>
      <c r="E9" s="90" t="str">
        <f>CONCATENATE(A9," ",B9," - ",C9)</f>
        <v>Tod Marsh - IT</v>
      </c>
      <c r="F9" s="90" t="str">
        <f>_xlfn.CONCAT(A9," ",B9," - ",C9)</f>
        <v>Tod Marsh - IT</v>
      </c>
      <c r="G9" s="90" t="str">
        <f>A9&amp;" "&amp;B9&amp;" - "&amp;C9</f>
        <v>Tod Marsh - IT</v>
      </c>
    </row>
    <row r="10" spans="1:12" ht="18.75" thickBot="1">
      <c r="A10" s="91" t="s">
        <v>229</v>
      </c>
      <c r="B10" s="92" t="s">
        <v>230</v>
      </c>
      <c r="C10" s="93" t="s">
        <v>175</v>
      </c>
      <c r="E10" s="90" t="str">
        <f>CONCATENATE(A10," ",B10," - ",C10)</f>
        <v>Oz Stoa - Sales</v>
      </c>
      <c r="F10" s="90" t="str">
        <f>_xlfn.CONCAT(A10," ",B10," - ",C10)</f>
        <v>Oz Stoa - Sales</v>
      </c>
      <c r="G10" s="90" t="str">
        <f>A10&amp;" "&amp;B10&amp;" - "&amp;C10</f>
        <v>Oz Stoa - Sales</v>
      </c>
    </row>
    <row r="11" spans="1:12" ht="15" customHeight="1" thickBot="1">
      <c r="A11" s="75"/>
      <c r="B11" s="75"/>
      <c r="C11" s="75"/>
      <c r="E11" s="41"/>
      <c r="F11" s="41"/>
      <c r="G11" s="41"/>
    </row>
    <row r="12" spans="1:12" ht="21" customHeight="1">
      <c r="A12" s="450" t="s">
        <v>222</v>
      </c>
      <c r="B12" s="450"/>
      <c r="C12" s="450"/>
      <c r="D12" s="450"/>
      <c r="E12" s="450"/>
      <c r="F12" s="450"/>
      <c r="G12" s="450"/>
    </row>
    <row r="13" spans="1:12" s="14" customFormat="1" ht="15" customHeight="1">
      <c r="A13" s="445" t="s">
        <v>231</v>
      </c>
      <c r="B13" s="445"/>
      <c r="C13" s="445"/>
      <c r="D13" s="446"/>
      <c r="E13" s="447"/>
      <c r="F13" s="447"/>
      <c r="G13" s="446"/>
    </row>
    <row r="14" spans="1:12" s="14" customFormat="1" ht="24" customHeight="1">
      <c r="A14" s="428"/>
      <c r="B14" s="428"/>
      <c r="C14" s="428"/>
      <c r="E14" s="94" t="str">
        <f>A7&amp;" "&amp;B7&amp;" - "&amp;C7</f>
        <v>Mai Le - Sales</v>
      </c>
      <c r="F14" s="94" t="s">
        <v>232</v>
      </c>
      <c r="G14" s="95"/>
    </row>
    <row r="15" spans="1:12" s="14" customFormat="1" ht="24" customHeight="1">
      <c r="A15" s="428"/>
      <c r="B15" s="428"/>
      <c r="C15" s="428"/>
      <c r="E15" s="94" t="str">
        <f>A8&amp;" "&amp;B8&amp;" - "&amp;C8</f>
        <v>Juan Herkez - HR</v>
      </c>
      <c r="F15" s="94" t="s">
        <v>233</v>
      </c>
      <c r="G15" s="95"/>
    </row>
    <row r="16" spans="1:12" s="14" customFormat="1" ht="24" customHeight="1">
      <c r="A16" s="428"/>
      <c r="B16" s="428"/>
      <c r="C16" s="428"/>
      <c r="E16" s="96" t="str">
        <f>A9&amp;" "&amp;B9&amp;" - "&amp;C9</f>
        <v>Tod Marsh - IT</v>
      </c>
      <c r="F16" s="97"/>
      <c r="G16" s="98" t="s">
        <v>234</v>
      </c>
    </row>
    <row r="17" spans="1:7" s="14" customFormat="1" ht="24" customHeight="1">
      <c r="A17" s="428"/>
      <c r="B17" s="428"/>
      <c r="C17" s="428"/>
      <c r="E17" s="96" t="str">
        <f>A10&amp;" "&amp;B10&amp;" - "&amp;C10</f>
        <v>Oz Stoa - Sales</v>
      </c>
      <c r="F17" s="97"/>
      <c r="G17" s="98" t="s">
        <v>234</v>
      </c>
    </row>
    <row r="18" spans="1:7" s="14" customFormat="1" ht="15" customHeight="1" thickBot="1">
      <c r="A18" s="429"/>
      <c r="B18" s="429"/>
      <c r="C18" s="429"/>
      <c r="D18" s="99"/>
      <c r="E18" s="100"/>
      <c r="F18" s="100"/>
      <c r="G18" s="99"/>
    </row>
    <row r="19" spans="1:7" ht="21" customHeight="1">
      <c r="A19" s="450" t="s">
        <v>235</v>
      </c>
      <c r="B19" s="450"/>
      <c r="C19" s="450"/>
      <c r="D19" s="450"/>
      <c r="E19" s="450"/>
      <c r="F19" s="450"/>
      <c r="G19" s="450"/>
    </row>
    <row r="20" spans="1:7" s="14" customFormat="1" ht="15" customHeight="1">
      <c r="A20" s="448" t="s">
        <v>236</v>
      </c>
      <c r="B20" s="449"/>
      <c r="C20" s="449"/>
      <c r="D20" s="446"/>
      <c r="E20" s="447"/>
      <c r="F20" s="447"/>
      <c r="G20" s="446"/>
    </row>
    <row r="21" spans="1:7" s="14" customFormat="1" ht="24" customHeight="1">
      <c r="A21" s="430"/>
      <c r="B21" s="430"/>
      <c r="C21" s="430"/>
      <c r="E21" s="94" t="str">
        <f>_xlfn.CONCAT(A7," ",B7," - ",C7)</f>
        <v>Mai Le - Sales</v>
      </c>
      <c r="F21" s="94" t="s">
        <v>237</v>
      </c>
      <c r="G21" s="95"/>
    </row>
    <row r="22" spans="1:7" s="14" customFormat="1" ht="24" customHeight="1">
      <c r="A22" s="430"/>
      <c r="B22" s="430"/>
      <c r="C22" s="430"/>
      <c r="E22" s="94" t="str">
        <f>_xlfn.CONCAT(A8," ",B8," - ",C8)</f>
        <v>Juan Herkez - HR</v>
      </c>
      <c r="F22" s="94" t="s">
        <v>238</v>
      </c>
      <c r="G22" s="95"/>
    </row>
    <row r="23" spans="1:7" s="14" customFormat="1" ht="24" customHeight="1">
      <c r="A23" s="430"/>
      <c r="B23" s="430"/>
      <c r="C23" s="430"/>
      <c r="E23" s="96" t="str">
        <f>_xlfn.CONCAT(A9," ",B9," - ",C9)</f>
        <v>Tod Marsh - IT</v>
      </c>
      <c r="F23" s="97"/>
      <c r="G23" s="98" t="s">
        <v>239</v>
      </c>
    </row>
    <row r="24" spans="1:7" s="14" customFormat="1" ht="24" customHeight="1">
      <c r="A24" s="430"/>
      <c r="B24" s="430"/>
      <c r="C24" s="430"/>
      <c r="E24" s="96" t="str">
        <f>_xlfn.CONCAT(A10," ",B10," - ",C10)</f>
        <v>Oz Stoa - Sales</v>
      </c>
      <c r="F24" s="97"/>
      <c r="G24" s="98" t="s">
        <v>239</v>
      </c>
    </row>
    <row r="25" spans="1:7" s="14" customFormat="1" ht="15" customHeight="1" thickBot="1">
      <c r="A25" s="431"/>
      <c r="B25" s="431"/>
      <c r="C25" s="431"/>
      <c r="D25" s="99"/>
      <c r="E25" s="100"/>
      <c r="F25" s="100"/>
      <c r="G25" s="99"/>
    </row>
    <row r="26" spans="1:7" s="14" customFormat="1"/>
    <row r="27" spans="1:7" s="14" customFormat="1"/>
  </sheetData>
  <mergeCells count="2">
    <mergeCell ref="A13:C18"/>
    <mergeCell ref="A20:C25"/>
  </mergeCells>
  <hyperlinks>
    <hyperlink ref="A1" location="CONTENTS!A1" display="CONTENTS!A1" xr:uid="{C9CA82B3-9F94-4E2A-9C3C-78262964CDAC}"/>
  </hyperlinks>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B075-E0C0-4AC6-83A0-DCA19C9ECAC6}">
  <sheetPr codeName="Sheet13">
    <tabColor rgb="FFBDF2FF"/>
  </sheetPr>
  <dimension ref="A1:M36"/>
  <sheetViews>
    <sheetView showGridLines="0" zoomScaleNormal="100" workbookViewId="0"/>
  </sheetViews>
  <sheetFormatPr defaultRowHeight="18.75"/>
  <cols>
    <col min="1" max="1" width="16.5" style="242" customWidth="1"/>
    <col min="2" max="2" width="9.875" style="242" bestFit="1" customWidth="1"/>
    <col min="3" max="3" width="18.625" style="242" customWidth="1"/>
    <col min="4" max="4" width="17.375" style="242" bestFit="1" customWidth="1"/>
    <col min="5" max="5" width="5.625" style="242" customWidth="1"/>
    <col min="6" max="6" width="129.75" style="242" customWidth="1"/>
    <col min="7" max="16384" width="9" style="242"/>
  </cols>
  <sheetData>
    <row r="1" spans="1:11" ht="27" thickBot="1">
      <c r="A1" s="423" t="str" cm="1">
        <f t="array" aca="1" ref="A1" ca="1">MID(CELL("filename",A1),FIND("]",CELL("filename",A1))+1,255)</f>
        <v>3_6_CONCAT-FORMAT</v>
      </c>
      <c r="B1" s="241"/>
      <c r="C1" s="241"/>
      <c r="D1" s="241"/>
      <c r="E1" s="241"/>
      <c r="F1" s="241"/>
      <c r="G1" s="241"/>
      <c r="H1" s="241"/>
      <c r="I1" s="241"/>
      <c r="J1" s="241"/>
      <c r="K1" s="241"/>
    </row>
    <row r="2" spans="1:11" ht="19.5" thickBot="1"/>
    <row r="3" spans="1:11" ht="24">
      <c r="A3" s="243" t="s">
        <v>174</v>
      </c>
      <c r="B3" s="244" t="s">
        <v>416</v>
      </c>
      <c r="C3" s="244" t="s">
        <v>240</v>
      </c>
      <c r="D3" s="245" t="s">
        <v>417</v>
      </c>
      <c r="F3" s="246" t="s">
        <v>235</v>
      </c>
      <c r="G3" s="266"/>
      <c r="H3" s="5"/>
      <c r="I3" s="5"/>
    </row>
    <row r="4" spans="1:11" ht="27.75" customHeight="1">
      <c r="A4" s="247" t="s">
        <v>241</v>
      </c>
      <c r="B4" s="248" t="s">
        <v>242</v>
      </c>
      <c r="C4" s="249">
        <v>15874.98</v>
      </c>
      <c r="D4" s="250">
        <v>45512</v>
      </c>
      <c r="F4" s="251" t="str">
        <f>_xlfn.CONCAT("Anniversary Month: ",UPPER(TEXT(D4,"MMM")),"  |  Group: ",B4,"  |  ",TEXT(C4,"$###, K;"),"  |  Client: ",A4)</f>
        <v>Anniversary Month: AUG  |  Group: Green  |  $16 K  |  Client: Mai Le</v>
      </c>
      <c r="G4" s="267" t="s">
        <v>418</v>
      </c>
      <c r="H4" s="5"/>
      <c r="I4" s="5"/>
    </row>
    <row r="5" spans="1:11" ht="27.75" customHeight="1">
      <c r="A5" s="247" t="s">
        <v>243</v>
      </c>
      <c r="B5" s="248" t="s">
        <v>244</v>
      </c>
      <c r="C5" s="249">
        <v>63284.33</v>
      </c>
      <c r="D5" s="250">
        <v>44731</v>
      </c>
      <c r="F5" s="251" t="str">
        <f>_xlfn.CONCAT("Anniversary Month: ",UPPER(TEXT(D5,"MMM")),"  |  Group: ",B5,"  |  ",TEXT(C5,"$###, K;"),"  |  Client: ",A5)</f>
        <v>Anniversary Month: JUN  |  Group: Purple  |  $63 K  |  Client: Juan Herkez</v>
      </c>
      <c r="G5" s="266"/>
      <c r="H5" s="5"/>
      <c r="I5" s="5"/>
    </row>
    <row r="6" spans="1:11" ht="27.75" customHeight="1">
      <c r="A6" s="247" t="s">
        <v>245</v>
      </c>
      <c r="B6" s="248" t="s">
        <v>244</v>
      </c>
      <c r="C6" s="249">
        <v>98451.45</v>
      </c>
      <c r="D6" s="250">
        <v>44507</v>
      </c>
      <c r="F6" s="251" t="str">
        <f>_xlfn.CONCAT("Anniversary Month: ",UPPER(TEXT(D6,"MMM")),"  |  Group: ",B6,"  |  ",TEXT(C6,"$###, K;"),"  |  Client: ",A6)</f>
        <v>Anniversary Month: NOV  |  Group: Purple  |  $98 K  |  Client: Tod Marsh</v>
      </c>
      <c r="G6" s="5"/>
      <c r="H6" s="5"/>
      <c r="I6" s="5"/>
    </row>
    <row r="7" spans="1:11" ht="27.75" customHeight="1" thickBot="1">
      <c r="A7" s="252" t="s">
        <v>246</v>
      </c>
      <c r="B7" s="253" t="s">
        <v>242</v>
      </c>
      <c r="C7" s="254">
        <v>18787.580000000002</v>
      </c>
      <c r="D7" s="255">
        <v>45351</v>
      </c>
      <c r="F7" s="256" t="str">
        <f>_xlfn.CONCAT("Anniversary Month: ",UPPER(TEXT(D7,"MMM")),"  |  Group: ",B7,"  |  ",TEXT(C7,"$###, K;"),"  |  Client: ",A7)</f>
        <v>Anniversary Month: FEB  |  Group: Green  |  $19 K  |  Client: Oz Stoa</v>
      </c>
      <c r="G7" s="5"/>
      <c r="H7" s="5"/>
      <c r="I7" s="5"/>
    </row>
    <row r="9" spans="1:11" ht="20.25" customHeight="1">
      <c r="F9" s="257" t="s">
        <v>146</v>
      </c>
    </row>
    <row r="10" spans="1:11" ht="20.25" customHeight="1">
      <c r="F10" s="258" t="s">
        <v>247</v>
      </c>
    </row>
    <row r="11" spans="1:11" ht="20.25" customHeight="1">
      <c r="F11" s="259" t="s">
        <v>248</v>
      </c>
    </row>
    <row r="12" spans="1:11" ht="20.25" customHeight="1">
      <c r="F12" s="258" t="s">
        <v>249</v>
      </c>
    </row>
    <row r="13" spans="1:11" ht="20.25" customHeight="1">
      <c r="F13" s="257" t="s">
        <v>250</v>
      </c>
    </row>
    <row r="14" spans="1:11" ht="20.25" customHeight="1">
      <c r="F14" s="271" t="s">
        <v>251</v>
      </c>
    </row>
    <row r="15" spans="1:11" ht="20.25" customHeight="1">
      <c r="F15" s="257" t="s">
        <v>252</v>
      </c>
    </row>
    <row r="16" spans="1:11" ht="20.25" customHeight="1">
      <c r="F16" s="260" t="s">
        <v>253</v>
      </c>
    </row>
    <row r="17" spans="5:13" ht="20.25" customHeight="1">
      <c r="F17" s="260" t="s">
        <v>254</v>
      </c>
    </row>
    <row r="18" spans="5:13" ht="20.25" customHeight="1">
      <c r="F18" s="260" t="s">
        <v>255</v>
      </c>
    </row>
    <row r="19" spans="5:13" ht="20.25" customHeight="1">
      <c r="F19" s="260" t="s">
        <v>256</v>
      </c>
    </row>
    <row r="21" spans="5:13" s="262" customFormat="1" ht="27" customHeight="1">
      <c r="E21" s="265" t="s">
        <v>419</v>
      </c>
      <c r="F21" s="269" t="str">
        <f>_xlfn.CONCAT("Client: ",A4)</f>
        <v>Client: Mai Le</v>
      </c>
      <c r="G21" s="268"/>
      <c r="H21" s="268"/>
      <c r="I21" s="268"/>
      <c r="J21" s="268"/>
      <c r="K21" s="268"/>
      <c r="L21" s="268"/>
      <c r="M21" s="268"/>
    </row>
    <row r="22" spans="5:13" ht="27" customHeight="1">
      <c r="E22" s="264" t="s">
        <v>420</v>
      </c>
      <c r="F22" s="261"/>
      <c r="G22" s="260"/>
      <c r="H22" s="260"/>
      <c r="I22" s="260"/>
      <c r="J22" s="260"/>
      <c r="K22" s="260"/>
      <c r="L22" s="260"/>
      <c r="M22" s="260"/>
    </row>
    <row r="23" spans="5:13" ht="27" customHeight="1">
      <c r="F23" s="261"/>
      <c r="G23" s="260"/>
      <c r="H23" s="260"/>
      <c r="I23" s="260"/>
      <c r="J23" s="260"/>
      <c r="K23" s="260"/>
      <c r="L23" s="260"/>
      <c r="M23" s="260"/>
    </row>
    <row r="24" spans="5:13" s="262" customFormat="1" ht="27" customHeight="1">
      <c r="E24" s="265" t="s">
        <v>419</v>
      </c>
      <c r="F24" s="269" t="str">
        <f>_xlfn.CONCAT($D$3,": ",TEXT(D4,"MMMM YYYY"))</f>
        <v>Date Joined: August 2024</v>
      </c>
      <c r="G24" s="268"/>
      <c r="H24" s="268"/>
      <c r="I24" s="268"/>
      <c r="J24" s="268"/>
      <c r="K24" s="268"/>
      <c r="L24" s="268"/>
      <c r="M24" s="268"/>
    </row>
    <row r="25" spans="5:13" ht="27" customHeight="1">
      <c r="E25" s="264" t="s">
        <v>420</v>
      </c>
      <c r="F25" s="261"/>
      <c r="G25" s="260"/>
      <c r="H25" s="260"/>
      <c r="I25" s="260"/>
      <c r="J25" s="260"/>
      <c r="K25" s="260"/>
      <c r="L25" s="260"/>
      <c r="M25" s="260"/>
    </row>
    <row r="26" spans="5:13" ht="27" customHeight="1">
      <c r="F26" s="261"/>
      <c r="G26" s="260"/>
      <c r="H26" s="260"/>
      <c r="I26" s="260"/>
      <c r="J26" s="260"/>
      <c r="K26" s="260"/>
      <c r="L26" s="260"/>
      <c r="M26" s="260"/>
    </row>
    <row r="27" spans="5:13" s="262" customFormat="1" ht="27" customHeight="1">
      <c r="E27" s="265" t="s">
        <v>419</v>
      </c>
      <c r="F27" s="269" t="str">
        <f>_xlfn.CONCAT("Amount: ",TEXT(C4,"$###, K;"))</f>
        <v>Amount: $16 K</v>
      </c>
      <c r="G27" s="268"/>
      <c r="H27" s="268"/>
      <c r="I27" s="268"/>
      <c r="J27" s="268"/>
      <c r="K27" s="268"/>
      <c r="L27" s="268"/>
      <c r="M27" s="268"/>
    </row>
    <row r="28" spans="5:13" ht="27" customHeight="1">
      <c r="E28" s="264" t="s">
        <v>420</v>
      </c>
      <c r="F28" s="261"/>
      <c r="G28" s="260"/>
      <c r="H28" s="260"/>
      <c r="I28" s="260"/>
      <c r="J28" s="260"/>
      <c r="K28" s="260"/>
      <c r="L28" s="260"/>
      <c r="M28" s="260"/>
    </row>
    <row r="29" spans="5:13" ht="27" customHeight="1">
      <c r="F29" s="261"/>
      <c r="G29" s="260"/>
      <c r="H29" s="260"/>
      <c r="I29" s="260"/>
      <c r="J29" s="260"/>
      <c r="K29" s="260"/>
      <c r="L29" s="260"/>
      <c r="M29" s="260"/>
    </row>
    <row r="30" spans="5:13" s="257" customFormat="1" ht="27" customHeight="1">
      <c r="E30" s="265" t="s">
        <v>419</v>
      </c>
      <c r="F30" s="270" t="str">
        <f>_xlfn.CONCAT("Client: ",A4,"  |  ",$D$3,": ",TEXT(D4,"MMMM YYYY"),"  |  Amount: ",TEXT(C4,"$###, K;"))</f>
        <v>Client: Mai Le  |  Date Joined: August 2024  |  Amount: $16 K</v>
      </c>
      <c r="G30" s="263"/>
      <c r="H30" s="263"/>
      <c r="I30" s="263"/>
      <c r="J30" s="263"/>
      <c r="K30" s="263"/>
      <c r="L30" s="263"/>
      <c r="M30" s="263"/>
    </row>
    <row r="31" spans="5:13" ht="27" customHeight="1">
      <c r="E31" s="264" t="s">
        <v>420</v>
      </c>
      <c r="F31" s="261"/>
      <c r="G31" s="260"/>
      <c r="H31" s="260"/>
      <c r="I31" s="260"/>
      <c r="J31" s="260"/>
      <c r="K31" s="260"/>
      <c r="L31" s="260"/>
      <c r="M31" s="260"/>
    </row>
    <row r="32" spans="5:13" ht="27" customHeight="1">
      <c r="F32" s="261"/>
      <c r="G32" s="260"/>
      <c r="H32" s="260"/>
      <c r="I32" s="260"/>
      <c r="J32" s="260"/>
      <c r="K32" s="260"/>
      <c r="L32" s="260"/>
      <c r="M32" s="260"/>
    </row>
    <row r="33" spans="6:13" ht="27" customHeight="1">
      <c r="F33" s="261"/>
      <c r="G33" s="260"/>
      <c r="H33" s="260"/>
      <c r="I33" s="260"/>
      <c r="J33" s="260"/>
      <c r="K33" s="260"/>
      <c r="L33" s="260"/>
      <c r="M33" s="260"/>
    </row>
    <row r="34" spans="6:13" ht="27" customHeight="1">
      <c r="F34" s="261"/>
      <c r="G34" s="260"/>
      <c r="H34" s="260"/>
      <c r="I34" s="260"/>
      <c r="J34" s="260"/>
      <c r="K34" s="260"/>
      <c r="L34" s="260"/>
      <c r="M34" s="260"/>
    </row>
    <row r="35" spans="6:13" ht="27" customHeight="1">
      <c r="F35" s="261"/>
      <c r="G35" s="260"/>
      <c r="H35" s="260"/>
      <c r="I35" s="260"/>
      <c r="J35" s="260"/>
      <c r="K35" s="260"/>
      <c r="L35" s="260"/>
      <c r="M35" s="260"/>
    </row>
    <row r="36" spans="6:13" ht="27" customHeight="1">
      <c r="F36" s="261"/>
      <c r="G36" s="260"/>
      <c r="H36" s="260"/>
      <c r="I36" s="260"/>
      <c r="J36" s="260"/>
      <c r="K36" s="260"/>
      <c r="L36" s="260"/>
      <c r="M36" s="260"/>
    </row>
  </sheetData>
  <hyperlinks>
    <hyperlink ref="A1" location="CONTENTS!A1" display="CONTENTS!A1" xr:uid="{964F5E0E-EDEF-41D3-9B73-A933C5A53B2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873F-B646-4F38-BB4B-E9B7C2FE10F8}">
  <sheetPr codeName="Sheet7">
    <tabColor rgb="FFBDF2FF"/>
  </sheetPr>
  <dimension ref="A1:M37"/>
  <sheetViews>
    <sheetView showGridLines="0" zoomScaleNormal="100" workbookViewId="0"/>
  </sheetViews>
  <sheetFormatPr defaultColWidth="9" defaultRowHeight="18.75"/>
  <cols>
    <col min="1" max="1" width="11.875" style="292" customWidth="1"/>
    <col min="2" max="2" width="17.875" style="292" customWidth="1"/>
    <col min="3" max="3" width="13.625" style="292" customWidth="1"/>
    <col min="4" max="6" width="14.25" style="292" customWidth="1"/>
    <col min="7" max="7" width="15.5" style="293" customWidth="1"/>
    <col min="8" max="10" width="14.25" style="292" customWidth="1"/>
    <col min="11" max="11" width="15.5" style="293" customWidth="1"/>
    <col min="12" max="12" width="13.375" style="293" customWidth="1"/>
    <col min="13" max="13" width="22.875" style="242" customWidth="1"/>
    <col min="14" max="16384" width="9" style="242"/>
  </cols>
  <sheetData>
    <row r="1" spans="1:12" ht="27" thickBot="1">
      <c r="A1" s="423" t="str" cm="1">
        <f t="array" aca="1" ref="A1" ca="1">MID(CELL("filename",A1),FIND("]",CELL("filename",A1))+1,255)</f>
        <v>3_7_Auditing</v>
      </c>
      <c r="B1" s="208"/>
      <c r="C1" s="208"/>
      <c r="D1" s="290"/>
      <c r="E1" s="290"/>
      <c r="F1" s="290"/>
      <c r="G1" s="290"/>
      <c r="H1" s="290"/>
      <c r="I1" s="290"/>
      <c r="J1" s="290"/>
      <c r="K1" s="290"/>
      <c r="L1" s="290"/>
    </row>
    <row r="2" spans="1:12" s="5" customFormat="1" ht="15"/>
    <row r="3" spans="1:12" s="5" customFormat="1" ht="37.5" customHeight="1">
      <c r="A3" s="291" t="s">
        <v>461</v>
      </c>
    </row>
    <row r="4" spans="1:12" s="196" customFormat="1" ht="26.25" customHeight="1">
      <c r="A4" s="286" t="s">
        <v>457</v>
      </c>
      <c r="B4" s="287"/>
      <c r="C4" s="287"/>
      <c r="D4" s="287"/>
      <c r="E4" s="287"/>
      <c r="F4" s="287"/>
      <c r="G4" s="288"/>
      <c r="H4" s="287"/>
      <c r="I4" s="287"/>
      <c r="J4" s="287"/>
      <c r="K4" s="288"/>
      <c r="L4" s="288"/>
    </row>
    <row r="5" spans="1:12" s="196" customFormat="1" ht="26.25" customHeight="1">
      <c r="A5" s="286" t="s">
        <v>458</v>
      </c>
      <c r="B5" s="287"/>
      <c r="C5" s="287"/>
      <c r="D5" s="287"/>
      <c r="E5" s="287"/>
      <c r="F5" s="287"/>
      <c r="G5" s="288"/>
      <c r="I5" s="287"/>
      <c r="J5" s="287"/>
      <c r="K5" s="288"/>
      <c r="L5" s="288"/>
    </row>
    <row r="6" spans="1:12" s="196" customFormat="1" ht="26.25" customHeight="1">
      <c r="A6" s="286" t="s">
        <v>459</v>
      </c>
      <c r="B6" s="287"/>
      <c r="C6" s="287"/>
      <c r="D6" s="287"/>
      <c r="E6" s="287"/>
      <c r="F6" s="287"/>
      <c r="G6" s="288"/>
      <c r="H6" s="287"/>
      <c r="I6" s="287"/>
      <c r="J6" s="287"/>
      <c r="K6" s="288"/>
      <c r="L6" s="288"/>
    </row>
    <row r="8" spans="1:12" ht="35.25" thickBot="1">
      <c r="A8" s="345" t="s">
        <v>463</v>
      </c>
    </row>
    <row r="9" spans="1:12" s="210" customFormat="1" ht="46.5" customHeight="1" thickBot="1">
      <c r="A9" s="294" t="s">
        <v>306</v>
      </c>
      <c r="B9" s="294" t="s">
        <v>100</v>
      </c>
      <c r="C9" s="295" t="s">
        <v>455</v>
      </c>
      <c r="D9" s="296" t="s">
        <v>315</v>
      </c>
      <c r="E9" s="294" t="s">
        <v>316</v>
      </c>
      <c r="F9" s="297" t="s">
        <v>317</v>
      </c>
      <c r="G9" s="297" t="s">
        <v>171</v>
      </c>
      <c r="H9" s="296" t="s">
        <v>318</v>
      </c>
      <c r="I9" s="294" t="s">
        <v>319</v>
      </c>
      <c r="J9" s="298" t="s">
        <v>320</v>
      </c>
      <c r="K9" s="297" t="s">
        <v>454</v>
      </c>
      <c r="L9" s="299" t="s">
        <v>456</v>
      </c>
    </row>
    <row r="10" spans="1:12">
      <c r="A10" s="300" t="s">
        <v>0</v>
      </c>
      <c r="B10" s="301" t="s">
        <v>450</v>
      </c>
      <c r="C10" s="302"/>
      <c r="D10" s="303">
        <v>8759</v>
      </c>
      <c r="E10" s="304">
        <v>8799</v>
      </c>
      <c r="F10" s="304">
        <v>8745</v>
      </c>
      <c r="G10" s="305">
        <f>SUM(D10:F10)</f>
        <v>26303</v>
      </c>
      <c r="H10" s="304">
        <v>8746</v>
      </c>
      <c r="I10" s="304">
        <v>8653</v>
      </c>
      <c r="J10" s="304">
        <v>9785</v>
      </c>
      <c r="K10" s="305">
        <f>SUM(H10:J10)</f>
        <v>27184</v>
      </c>
      <c r="L10" s="306">
        <f>SUM(K10,G10)</f>
        <v>53487</v>
      </c>
    </row>
    <row r="11" spans="1:12">
      <c r="A11" s="307" t="s">
        <v>58</v>
      </c>
      <c r="B11" s="308" t="s">
        <v>450</v>
      </c>
      <c r="C11" s="309"/>
      <c r="D11" s="310">
        <v>5328</v>
      </c>
      <c r="E11" s="311">
        <v>7458</v>
      </c>
      <c r="F11" s="311">
        <v>8547</v>
      </c>
      <c r="G11" s="312">
        <f>SUM(D11:F11)</f>
        <v>21333</v>
      </c>
      <c r="H11" s="311">
        <v>8970</v>
      </c>
      <c r="I11" s="311">
        <v>9007</v>
      </c>
      <c r="J11" s="311">
        <v>8990</v>
      </c>
      <c r="K11" s="312">
        <f>SUM(H11:J11)</f>
        <v>26967</v>
      </c>
      <c r="L11" s="313">
        <f>SUM(K11,G11)</f>
        <v>48300</v>
      </c>
    </row>
    <row r="12" spans="1:12" ht="19.5" thickBot="1">
      <c r="A12" s="314"/>
      <c r="B12" s="315"/>
      <c r="C12" s="316" t="str">
        <f>_xlfn.CONCAT(B10," Totals")</f>
        <v>Division One Totals</v>
      </c>
      <c r="D12" s="317">
        <f t="shared" ref="D12:L12" si="0">SUM(D10:D11)</f>
        <v>14087</v>
      </c>
      <c r="E12" s="318">
        <f t="shared" si="0"/>
        <v>16257</v>
      </c>
      <c r="F12" s="319">
        <f t="shared" si="0"/>
        <v>17292</v>
      </c>
      <c r="G12" s="320">
        <f t="shared" si="0"/>
        <v>47636</v>
      </c>
      <c r="H12" s="317">
        <f t="shared" si="0"/>
        <v>17716</v>
      </c>
      <c r="I12" s="318">
        <f t="shared" si="0"/>
        <v>17660</v>
      </c>
      <c r="J12" s="321">
        <f t="shared" si="0"/>
        <v>18775</v>
      </c>
      <c r="K12" s="320">
        <f t="shared" si="0"/>
        <v>54151</v>
      </c>
      <c r="L12" s="322">
        <f t="shared" si="0"/>
        <v>101787</v>
      </c>
    </row>
    <row r="13" spans="1:12">
      <c r="A13" s="300" t="s">
        <v>176</v>
      </c>
      <c r="B13" s="301" t="s">
        <v>451</v>
      </c>
      <c r="C13" s="302"/>
      <c r="D13" s="303">
        <v>8308</v>
      </c>
      <c r="E13" s="304">
        <v>8687</v>
      </c>
      <c r="F13" s="304">
        <v>8745</v>
      </c>
      <c r="G13" s="305">
        <f>SUM(D13:F13)</f>
        <v>25740</v>
      </c>
      <c r="H13" s="304">
        <v>7428</v>
      </c>
      <c r="I13" s="304">
        <v>8563</v>
      </c>
      <c r="J13" s="304">
        <v>9753</v>
      </c>
      <c r="K13" s="305">
        <f>SUM(H13:J13)</f>
        <v>25744</v>
      </c>
      <c r="L13" s="306">
        <f>SUM(K13,G13)</f>
        <v>51484</v>
      </c>
    </row>
    <row r="14" spans="1:12">
      <c r="A14" s="307" t="s">
        <v>339</v>
      </c>
      <c r="B14" s="308" t="s">
        <v>451</v>
      </c>
      <c r="C14" s="309"/>
      <c r="D14" s="310">
        <v>4287</v>
      </c>
      <c r="E14" s="311">
        <v>3698</v>
      </c>
      <c r="F14" s="311">
        <v>9705</v>
      </c>
      <c r="G14" s="312">
        <f>SUM(D14:F14)</f>
        <v>17690</v>
      </c>
      <c r="H14" s="311">
        <v>9758</v>
      </c>
      <c r="I14" s="311">
        <v>8840</v>
      </c>
      <c r="J14" s="311">
        <v>7955</v>
      </c>
      <c r="K14" s="312">
        <f>SUM(H14:J14)</f>
        <v>26553</v>
      </c>
      <c r="L14" s="313">
        <f>SUM(K14,G14)</f>
        <v>44243</v>
      </c>
    </row>
    <row r="15" spans="1:12" ht="19.5" thickBot="1">
      <c r="A15" s="314"/>
      <c r="B15" s="315"/>
      <c r="C15" s="316" t="str">
        <f>_xlfn.CONCAT(B13," Totals")</f>
        <v>Division Two Totals</v>
      </c>
      <c r="D15" s="317">
        <f t="shared" ref="D15:L15" si="1">SUM(D13:D14)</f>
        <v>12595</v>
      </c>
      <c r="E15" s="318">
        <f t="shared" si="1"/>
        <v>12385</v>
      </c>
      <c r="F15" s="319">
        <f t="shared" si="1"/>
        <v>18450</v>
      </c>
      <c r="G15" s="320">
        <f t="shared" si="1"/>
        <v>43430</v>
      </c>
      <c r="H15" s="317">
        <f t="shared" si="1"/>
        <v>17186</v>
      </c>
      <c r="I15" s="318">
        <f t="shared" si="1"/>
        <v>17403</v>
      </c>
      <c r="J15" s="321">
        <f t="shared" si="1"/>
        <v>17708</v>
      </c>
      <c r="K15" s="320">
        <f t="shared" si="1"/>
        <v>52297</v>
      </c>
      <c r="L15" s="322">
        <f t="shared" si="1"/>
        <v>95727</v>
      </c>
    </row>
    <row r="16" spans="1:12">
      <c r="A16" s="300" t="s">
        <v>343</v>
      </c>
      <c r="B16" s="301" t="s">
        <v>452</v>
      </c>
      <c r="C16" s="302"/>
      <c r="D16" s="303">
        <v>5830</v>
      </c>
      <c r="E16" s="304">
        <v>4893</v>
      </c>
      <c r="F16" s="304">
        <v>4271</v>
      </c>
      <c r="G16" s="305">
        <f>SUM(D16:F16)</f>
        <v>14994</v>
      </c>
      <c r="H16" s="304">
        <v>6357</v>
      </c>
      <c r="I16" s="304">
        <v>5467</v>
      </c>
      <c r="J16" s="304">
        <v>5677</v>
      </c>
      <c r="K16" s="305">
        <f>SUM(H16:J16)</f>
        <v>17501</v>
      </c>
      <c r="L16" s="306">
        <f>SUM(K16,G16)</f>
        <v>32495</v>
      </c>
    </row>
    <row r="17" spans="1:13">
      <c r="A17" s="307" t="s">
        <v>226</v>
      </c>
      <c r="B17" s="308" t="s">
        <v>452</v>
      </c>
      <c r="C17" s="309"/>
      <c r="D17" s="310">
        <v>9108</v>
      </c>
      <c r="E17" s="311">
        <v>5899</v>
      </c>
      <c r="F17" s="311">
        <v>8670</v>
      </c>
      <c r="G17" s="312">
        <f>SUM(D17:F17)</f>
        <v>23677</v>
      </c>
      <c r="H17" s="311">
        <v>8760</v>
      </c>
      <c r="I17" s="311">
        <v>9180</v>
      </c>
      <c r="J17" s="311">
        <v>8746</v>
      </c>
      <c r="K17" s="312">
        <f>SUM(H17:J17)</f>
        <v>26686</v>
      </c>
      <c r="L17" s="313">
        <f>SUM(K17,G17)</f>
        <v>50363</v>
      </c>
    </row>
    <row r="18" spans="1:13" ht="19.5" thickBot="1">
      <c r="A18" s="314"/>
      <c r="B18" s="315"/>
      <c r="C18" s="316" t="str">
        <f>_xlfn.CONCAT(B16," Totals")</f>
        <v>Division Three Totals</v>
      </c>
      <c r="D18" s="317">
        <f t="shared" ref="D18:L18" si="2">SUM(D16:D17)</f>
        <v>14938</v>
      </c>
      <c r="E18" s="318">
        <f t="shared" si="2"/>
        <v>10792</v>
      </c>
      <c r="F18" s="319">
        <f t="shared" si="2"/>
        <v>12941</v>
      </c>
      <c r="G18" s="320">
        <f t="shared" si="2"/>
        <v>38671</v>
      </c>
      <c r="H18" s="317">
        <f t="shared" si="2"/>
        <v>15117</v>
      </c>
      <c r="I18" s="318">
        <f t="shared" si="2"/>
        <v>14647</v>
      </c>
      <c r="J18" s="321">
        <f t="shared" si="2"/>
        <v>14423</v>
      </c>
      <c r="K18" s="320">
        <f t="shared" si="2"/>
        <v>44187</v>
      </c>
      <c r="L18" s="322">
        <f t="shared" si="2"/>
        <v>82858</v>
      </c>
    </row>
    <row r="19" spans="1:13">
      <c r="A19" s="300" t="s">
        <v>229</v>
      </c>
      <c r="B19" s="301" t="s">
        <v>453</v>
      </c>
      <c r="C19" s="302"/>
      <c r="D19" s="303">
        <v>6789</v>
      </c>
      <c r="E19" s="304">
        <v>8745</v>
      </c>
      <c r="F19" s="304">
        <v>8855</v>
      </c>
      <c r="G19" s="305">
        <f>SUM(D19:F19)</f>
        <v>24389</v>
      </c>
      <c r="H19" s="304">
        <v>6234</v>
      </c>
      <c r="I19" s="304">
        <v>9785</v>
      </c>
      <c r="J19" s="304">
        <v>7899</v>
      </c>
      <c r="K19" s="305">
        <f>SUM(H19:J19)</f>
        <v>23918</v>
      </c>
      <c r="L19" s="306">
        <f>SUM(K19,G19)</f>
        <v>48307</v>
      </c>
    </row>
    <row r="20" spans="1:13">
      <c r="A20" s="307" t="s">
        <v>351</v>
      </c>
      <c r="B20" s="308" t="s">
        <v>453</v>
      </c>
      <c r="C20" s="309"/>
      <c r="D20" s="310">
        <v>5789</v>
      </c>
      <c r="E20" s="311">
        <v>5789</v>
      </c>
      <c r="F20" s="311">
        <v>5280</v>
      </c>
      <c r="G20" s="312">
        <f>SUM(D20:F20)</f>
        <v>16858</v>
      </c>
      <c r="H20" s="311">
        <v>6734</v>
      </c>
      <c r="I20" s="311">
        <v>9875</v>
      </c>
      <c r="J20" s="311">
        <v>9871</v>
      </c>
      <c r="K20" s="312">
        <f>SUM(H20:J20)</f>
        <v>26480</v>
      </c>
      <c r="L20" s="313">
        <f>SUM(K20,G20)</f>
        <v>43338</v>
      </c>
    </row>
    <row r="21" spans="1:13" ht="19.5" thickBot="1">
      <c r="A21" s="314"/>
      <c r="B21" s="315"/>
      <c r="C21" s="316" t="str">
        <f>_xlfn.CONCAT(B19," Totals")</f>
        <v>Division Four Totals</v>
      </c>
      <c r="D21" s="317">
        <f t="shared" ref="D21:L21" si="3">SUM(D19:D20)</f>
        <v>12578</v>
      </c>
      <c r="E21" s="318">
        <f t="shared" si="3"/>
        <v>14534</v>
      </c>
      <c r="F21" s="319">
        <f t="shared" si="3"/>
        <v>14135</v>
      </c>
      <c r="G21" s="320">
        <f t="shared" si="3"/>
        <v>41247</v>
      </c>
      <c r="H21" s="317">
        <f t="shared" si="3"/>
        <v>12968</v>
      </c>
      <c r="I21" s="318">
        <f t="shared" si="3"/>
        <v>19660</v>
      </c>
      <c r="J21" s="321">
        <f t="shared" si="3"/>
        <v>17770</v>
      </c>
      <c r="K21" s="320">
        <f t="shared" si="3"/>
        <v>50398</v>
      </c>
      <c r="L21" s="322">
        <f t="shared" si="3"/>
        <v>91645</v>
      </c>
    </row>
    <row r="22" spans="1:13" ht="19.5" thickBot="1">
      <c r="A22" s="323"/>
      <c r="B22" s="324"/>
      <c r="C22" s="325" t="s">
        <v>321</v>
      </c>
      <c r="D22" s="326">
        <f t="shared" ref="D22:L22" si="4">SUM(D21,D18,D15,D12)</f>
        <v>54198</v>
      </c>
      <c r="E22" s="327">
        <f t="shared" si="4"/>
        <v>53968</v>
      </c>
      <c r="F22" s="328">
        <f t="shared" si="4"/>
        <v>62818</v>
      </c>
      <c r="G22" s="329">
        <f t="shared" si="4"/>
        <v>170984</v>
      </c>
      <c r="H22" s="326">
        <f t="shared" si="4"/>
        <v>62987</v>
      </c>
      <c r="I22" s="327">
        <f t="shared" si="4"/>
        <v>69370</v>
      </c>
      <c r="J22" s="328">
        <f t="shared" si="4"/>
        <v>68676</v>
      </c>
      <c r="K22" s="329">
        <f t="shared" si="4"/>
        <v>201033</v>
      </c>
      <c r="L22" s="330">
        <f t="shared" si="4"/>
        <v>372017</v>
      </c>
    </row>
    <row r="24" spans="1:13" ht="24">
      <c r="A24" s="331" t="s">
        <v>364</v>
      </c>
      <c r="B24" s="331"/>
      <c r="C24" s="331"/>
      <c r="D24" s="331"/>
      <c r="E24" s="331"/>
      <c r="F24" s="331"/>
      <c r="G24" s="331"/>
      <c r="H24" s="331"/>
    </row>
    <row r="25" spans="1:13" ht="19.5" thickBot="1"/>
    <row r="26" spans="1:13" s="210" customFormat="1" ht="46.5" customHeight="1" thickBot="1">
      <c r="A26" s="368" t="s">
        <v>306</v>
      </c>
      <c r="B26" s="369" t="s">
        <v>100</v>
      </c>
      <c r="C26" s="370" t="s">
        <v>455</v>
      </c>
      <c r="D26" s="371" t="s">
        <v>315</v>
      </c>
      <c r="E26" s="371" t="s">
        <v>460</v>
      </c>
      <c r="F26" s="369" t="s">
        <v>316</v>
      </c>
      <c r="G26" s="372" t="s">
        <v>317</v>
      </c>
      <c r="H26" s="370" t="s">
        <v>171</v>
      </c>
      <c r="I26" s="5"/>
      <c r="J26" s="5"/>
      <c r="K26" s="5"/>
      <c r="L26" s="5"/>
      <c r="M26" s="5"/>
    </row>
    <row r="27" spans="1:13" ht="19.5" thickBot="1">
      <c r="A27" s="361" t="s">
        <v>0</v>
      </c>
      <c r="B27" s="362" t="s">
        <v>450</v>
      </c>
      <c r="C27" s="363"/>
      <c r="D27" s="364">
        <v>4683</v>
      </c>
      <c r="E27" s="365">
        <f ca="1">D27/H27</f>
        <v>0.30766703895933251</v>
      </c>
      <c r="F27" s="366">
        <v>5319</v>
      </c>
      <c r="G27" s="366">
        <v>5219</v>
      </c>
      <c r="H27" s="367">
        <f ca="1">SUM(D27:G27)</f>
        <v>0</v>
      </c>
      <c r="I27" s="5"/>
      <c r="J27" s="5"/>
      <c r="K27" s="5"/>
      <c r="L27" s="5"/>
      <c r="M27" s="5"/>
    </row>
    <row r="30" spans="1:13" ht="24">
      <c r="A30" s="331" t="s">
        <v>462</v>
      </c>
      <c r="B30" s="331"/>
      <c r="C30" s="331"/>
      <c r="D30" s="331"/>
      <c r="E30" s="331"/>
      <c r="F30" s="331"/>
      <c r="G30" s="331"/>
      <c r="H30" s="331"/>
    </row>
    <row r="31" spans="1:13" ht="19.5" thickBot="1"/>
    <row r="32" spans="1:13" ht="19.5" thickBot="1">
      <c r="B32" s="349" t="s">
        <v>100</v>
      </c>
      <c r="C32" s="350">
        <v>2023</v>
      </c>
      <c r="D32" s="350">
        <v>2024</v>
      </c>
      <c r="E32" s="351" t="s">
        <v>170</v>
      </c>
    </row>
    <row r="33" spans="2:5">
      <c r="B33" s="352" t="s">
        <v>450</v>
      </c>
      <c r="C33" s="348">
        <f>'3_7_Audit Link'!B5</f>
        <v>78486</v>
      </c>
      <c r="D33" s="348">
        <f>L12</f>
        <v>101787</v>
      </c>
      <c r="E33" s="353">
        <f>SUM(C33:D33)</f>
        <v>180273</v>
      </c>
    </row>
    <row r="34" spans="2:5">
      <c r="B34" s="354" t="s">
        <v>451</v>
      </c>
      <c r="C34" s="346">
        <f>'3_7_Audit Link'!B6</f>
        <v>84287</v>
      </c>
      <c r="D34" s="346">
        <f>L15</f>
        <v>95727</v>
      </c>
      <c r="E34" s="355">
        <f t="shared" ref="E34:E36" si="5">SUM(C34:D34)</f>
        <v>180014</v>
      </c>
    </row>
    <row r="35" spans="2:5">
      <c r="B35" s="354" t="s">
        <v>452</v>
      </c>
      <c r="C35" s="346">
        <f>'3_7_Audit Link'!B7</f>
        <v>91008</v>
      </c>
      <c r="D35" s="346">
        <f>L18</f>
        <v>82858</v>
      </c>
      <c r="E35" s="355">
        <f t="shared" si="5"/>
        <v>173866</v>
      </c>
    </row>
    <row r="36" spans="2:5" ht="19.5" thickBot="1">
      <c r="B36" s="356" t="s">
        <v>453</v>
      </c>
      <c r="C36" s="347">
        <f>'3_7_Audit Link'!B8</f>
        <v>93787</v>
      </c>
      <c r="D36" s="347">
        <f>L21</f>
        <v>91645</v>
      </c>
      <c r="E36" s="357">
        <f t="shared" si="5"/>
        <v>185432</v>
      </c>
    </row>
    <row r="37" spans="2:5" ht="19.5" thickBot="1">
      <c r="B37" s="358"/>
      <c r="C37" s="359">
        <f>SUM(C33:C36)</f>
        <v>347568</v>
      </c>
      <c r="D37" s="359">
        <f>SUM(D33:D36)</f>
        <v>372017</v>
      </c>
      <c r="E37" s="360">
        <f>SUM(E33:E36)</f>
        <v>719585</v>
      </c>
    </row>
  </sheetData>
  <hyperlinks>
    <hyperlink ref="A1" location="CONTENTS!A1" display="CONTENTS!A1" xr:uid="{4BF620FC-CC21-40C7-89B0-9ADDD15B34AD}"/>
  </hyperlink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7D2C-C560-4C30-BF66-EFAFA67985BC}">
  <sheetPr codeName="Sheet26">
    <tabColor rgb="FFBDF2FF"/>
  </sheetPr>
  <dimension ref="A1:B9"/>
  <sheetViews>
    <sheetView showGridLines="0" zoomScaleNormal="100" workbookViewId="0"/>
  </sheetViews>
  <sheetFormatPr defaultColWidth="3.875" defaultRowHeight="15.75"/>
  <cols>
    <col min="1" max="1" width="17.625" style="138" bestFit="1" customWidth="1"/>
    <col min="2" max="2" width="10.875" style="336" bestFit="1" customWidth="1"/>
    <col min="3" max="16384" width="3.875" style="138"/>
  </cols>
  <sheetData>
    <row r="1" spans="1:2" ht="27" thickBot="1">
      <c r="A1" s="423" t="str" cm="1">
        <f t="array" aca="1" ref="A1" ca="1">MID(CELL("filename",A1),FIND("]",CELL("filename",A1))+1,255)</f>
        <v>3_7_Audit Link</v>
      </c>
      <c r="B1" s="208"/>
    </row>
    <row r="3" spans="1:2" s="289" customFormat="1" ht="34.5" customHeight="1" thickBot="1">
      <c r="A3" s="338">
        <v>2023</v>
      </c>
      <c r="B3" s="334"/>
    </row>
    <row r="4" spans="1:2" s="334" customFormat="1" ht="32.25" thickBot="1">
      <c r="A4" s="332" t="s">
        <v>100</v>
      </c>
      <c r="B4" s="333" t="s">
        <v>456</v>
      </c>
    </row>
    <row r="5" spans="1:2" s="139" customFormat="1">
      <c r="A5" s="339" t="s">
        <v>365</v>
      </c>
      <c r="B5" s="340">
        <v>78486</v>
      </c>
    </row>
    <row r="6" spans="1:2" s="139" customFormat="1">
      <c r="A6" s="341" t="s">
        <v>366</v>
      </c>
      <c r="B6" s="342">
        <v>84287</v>
      </c>
    </row>
    <row r="7" spans="1:2" s="139" customFormat="1">
      <c r="A7" s="341" t="s">
        <v>367</v>
      </c>
      <c r="B7" s="342">
        <v>91008</v>
      </c>
    </row>
    <row r="8" spans="1:2" s="139" customFormat="1" ht="16.5" thickBot="1">
      <c r="A8" s="343" t="s">
        <v>368</v>
      </c>
      <c r="B8" s="344">
        <v>93787</v>
      </c>
    </row>
    <row r="9" spans="1:2" s="139" customFormat="1" ht="16.5" thickBot="1">
      <c r="A9" s="335" t="s">
        <v>321</v>
      </c>
      <c r="B9" s="337">
        <f>SUM(B5:B8)</f>
        <v>347568</v>
      </c>
    </row>
  </sheetData>
  <hyperlinks>
    <hyperlink ref="A1" location="CONTENTS!A1" display="CONTENTS!A1" xr:uid="{57932CD5-9741-4978-B536-6E598E8711AD}"/>
  </hyperlinks>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EFF09-AEA4-4129-9540-4679D4A02B7D}">
  <sheetPr codeName="Sheet15">
    <tabColor rgb="FFFFE3AB"/>
  </sheetPr>
  <dimension ref="A1:L19"/>
  <sheetViews>
    <sheetView showGridLines="0" zoomScaleNormal="100" workbookViewId="0"/>
  </sheetViews>
  <sheetFormatPr defaultRowHeight="21"/>
  <cols>
    <col min="1" max="1" width="9" style="10" customWidth="1"/>
    <col min="2" max="2" width="23" style="11" customWidth="1"/>
    <col min="3" max="3" width="31" style="9" customWidth="1"/>
    <col min="4" max="4" width="11.875" style="4" customWidth="1"/>
    <col min="5" max="5" width="9" style="4"/>
    <col min="6" max="6" width="22.125" style="4" customWidth="1"/>
    <col min="7" max="7" width="28.25" style="4" customWidth="1"/>
    <col min="8" max="8" width="22.125" style="4" customWidth="1"/>
    <col min="9" max="9" width="16.75" style="4" customWidth="1"/>
    <col min="10" max="10" width="22.125" style="4" customWidth="1"/>
    <col min="11" max="11" width="20.25" style="4" customWidth="1"/>
    <col min="12" max="12" width="37.25" style="4" customWidth="1"/>
    <col min="13" max="16384" width="9" style="4"/>
  </cols>
  <sheetData>
    <row r="1" spans="1:12" ht="27" thickBot="1">
      <c r="A1" s="423" t="str" cm="1">
        <f t="array" aca="1" ref="A1" ca="1">MID(CELL("filename",A1),FIND("]",CELL("filename",A1))+1,255)</f>
        <v>3_8_Data Validation List</v>
      </c>
      <c r="B1" s="200"/>
      <c r="C1" s="201"/>
      <c r="D1" s="201"/>
      <c r="E1" s="201"/>
      <c r="F1" s="201"/>
      <c r="G1" s="201"/>
      <c r="H1" s="201"/>
      <c r="I1" s="201"/>
      <c r="J1" s="201"/>
      <c r="K1" s="201"/>
      <c r="L1" s="201"/>
    </row>
    <row r="2" spans="1:12" ht="11.25" customHeight="1"/>
    <row r="3" spans="1:12" ht="53.25" customHeight="1" thickBot="1">
      <c r="A3"/>
      <c r="B3"/>
      <c r="C3"/>
      <c r="D3"/>
      <c r="G3" s="46" t="s">
        <v>475</v>
      </c>
      <c r="H3" s="2"/>
      <c r="I3" s="46" t="s">
        <v>476</v>
      </c>
      <c r="J3" s="2"/>
      <c r="K3" s="46" t="s">
        <v>477</v>
      </c>
      <c r="L3" s="46" t="s">
        <v>178</v>
      </c>
    </row>
    <row r="4" spans="1:12" ht="48" customHeight="1" thickTop="1" thickBot="1">
      <c r="A4" s="432" t="s">
        <v>464</v>
      </c>
      <c r="B4" s="433"/>
      <c r="C4" s="433"/>
      <c r="D4" s="434"/>
      <c r="F4" s="435" t="s">
        <v>142</v>
      </c>
      <c r="G4" s="63" t="s">
        <v>140</v>
      </c>
      <c r="H4" s="438" t="s">
        <v>143</v>
      </c>
      <c r="I4" s="60" t="s">
        <v>141</v>
      </c>
      <c r="J4" s="441" t="s">
        <v>144</v>
      </c>
      <c r="K4" s="61" t="s">
        <v>141</v>
      </c>
      <c r="L4" s="62" t="s">
        <v>140</v>
      </c>
    </row>
    <row r="5" spans="1:12" ht="24.75" thickTop="1">
      <c r="A5" s="382"/>
      <c r="B5" s="383" t="s">
        <v>472</v>
      </c>
      <c r="C5" s="383" t="s">
        <v>473</v>
      </c>
      <c r="D5" s="384" t="s">
        <v>474</v>
      </c>
      <c r="F5" s="436"/>
      <c r="G5" s="49" t="s">
        <v>136</v>
      </c>
      <c r="H5" s="439"/>
      <c r="I5" s="53"/>
      <c r="J5" s="442"/>
      <c r="K5" s="44" t="s">
        <v>135</v>
      </c>
      <c r="L5" s="56" t="str" cm="1">
        <f t="array" ref="L5">IFERROR(_xlfn.IFS(K5=$D$6,$C$6,K5=$D$7,$C$7,K5=$D$8,$C$8,K5=$D$9,$C$9,K5=$D$10,$C$10),"Enter Ticker to the left")</f>
        <v>Enter Ticker to the left</v>
      </c>
    </row>
    <row r="6" spans="1:12" ht="24">
      <c r="A6" s="379" t="s">
        <v>179</v>
      </c>
      <c r="B6" s="386">
        <v>805</v>
      </c>
      <c r="C6" s="380" t="s">
        <v>466</v>
      </c>
      <c r="D6" s="381" t="s">
        <v>465</v>
      </c>
      <c r="F6" s="436"/>
      <c r="G6" s="50" t="s">
        <v>137</v>
      </c>
      <c r="H6" s="439"/>
      <c r="I6" s="54"/>
      <c r="J6" s="442"/>
      <c r="K6" s="45" t="s">
        <v>134</v>
      </c>
      <c r="L6" s="57" t="str" cm="1">
        <f t="array" ref="L6">IFERROR(_xlfn.IFS(K6=$D$6,$C$6,K6=$D$7,$C$7,K6=$D$8,$C$8,K6=$D$9,$C$9,K6=$D$10,$C$10),"Enter Ticker to the left")</f>
        <v>JPMorgan Chase &amp; Co.</v>
      </c>
    </row>
    <row r="7" spans="1:12" ht="24">
      <c r="A7" s="373" t="s">
        <v>180</v>
      </c>
      <c r="B7" s="387">
        <v>81</v>
      </c>
      <c r="C7" s="374" t="s">
        <v>467</v>
      </c>
      <c r="D7" s="375" t="s">
        <v>468</v>
      </c>
      <c r="F7" s="436"/>
      <c r="G7" s="51"/>
      <c r="H7" s="439"/>
      <c r="I7" s="54"/>
      <c r="J7" s="442"/>
      <c r="K7" s="48"/>
      <c r="L7" s="57" t="str" cm="1">
        <f t="array" ref="L7">IFERROR(_xlfn.IFS(K7=$D$6,$C$6,K7=$D$7,$C$7,K7=$D$8,$C$8,K7=$D$9,$C$9,K7=$D$10,$C$10),"Enter Ticker to the left")</f>
        <v>Enter Ticker to the left</v>
      </c>
    </row>
    <row r="8" spans="1:12" ht="24">
      <c r="A8" s="373" t="s">
        <v>181</v>
      </c>
      <c r="B8" s="387">
        <v>130</v>
      </c>
      <c r="C8" s="374" t="s">
        <v>469</v>
      </c>
      <c r="D8" s="375" t="s">
        <v>470</v>
      </c>
      <c r="F8" s="436"/>
      <c r="G8" s="51"/>
      <c r="H8" s="439"/>
      <c r="I8" s="54"/>
      <c r="J8" s="442"/>
      <c r="K8" s="48"/>
      <c r="L8" s="57" t="str" cm="1">
        <f t="array" ref="L8">IFERROR(_xlfn.IFS(K8=$D$6,$C$6,K8=$D$7,$C$7,K8=$D$8,$C$8,K8=$D$9,$C$9,K8=$D$10,$C$10),"Enter Ticker to the left")</f>
        <v>Enter Ticker to the left</v>
      </c>
    </row>
    <row r="9" spans="1:12" ht="24.75" thickBot="1">
      <c r="A9" s="373" t="s">
        <v>182</v>
      </c>
      <c r="B9" s="387">
        <v>225</v>
      </c>
      <c r="C9" s="374" t="s">
        <v>471</v>
      </c>
      <c r="D9" s="375" t="s">
        <v>471</v>
      </c>
      <c r="F9" s="437"/>
      <c r="G9" s="52"/>
      <c r="H9" s="440"/>
      <c r="I9" s="55"/>
      <c r="J9" s="443"/>
      <c r="K9" s="58"/>
      <c r="L9" s="59" t="str" cm="1">
        <f t="array" ref="L9">IFERROR(_xlfn.IFS(K9=$D$6,$C$6,K9=$D$7,$C$7,K9=$D$8,$C$8,K9=$D$9,$C$9,K9=$D$10,$C$10),"Enter Ticker to the left")</f>
        <v>Enter Ticker to the left</v>
      </c>
    </row>
    <row r="10" spans="1:12" ht="22.5" thickTop="1" thickBot="1">
      <c r="A10" s="376" t="s">
        <v>183</v>
      </c>
      <c r="B10" s="388">
        <v>225</v>
      </c>
      <c r="C10" s="377" t="s">
        <v>138</v>
      </c>
      <c r="D10" s="378" t="s">
        <v>134</v>
      </c>
      <c r="F10" s="13" t="s">
        <v>145</v>
      </c>
    </row>
    <row r="11" spans="1:12" ht="21.75" thickTop="1">
      <c r="A11" s="385" t="s">
        <v>139</v>
      </c>
      <c r="C11" s="4"/>
    </row>
    <row r="12" spans="1:12">
      <c r="C12" s="12"/>
    </row>
    <row r="13" spans="1:12">
      <c r="C13" s="12"/>
    </row>
    <row r="14" spans="1:12">
      <c r="C14" s="12"/>
    </row>
    <row r="15" spans="1:12">
      <c r="C15" s="12"/>
    </row>
    <row r="16" spans="1:12">
      <c r="C16" s="12"/>
    </row>
    <row r="17" spans="3:3">
      <c r="C17" s="12"/>
    </row>
    <row r="18" spans="3:3">
      <c r="C18" s="12"/>
    </row>
    <row r="19" spans="3:3">
      <c r="C19" s="12"/>
    </row>
  </sheetData>
  <mergeCells count="4">
    <mergeCell ref="A4:D4"/>
    <mergeCell ref="F4:F9"/>
    <mergeCell ref="H4:H9"/>
    <mergeCell ref="J4:J9"/>
  </mergeCells>
  <dataValidations count="2">
    <dataValidation type="list" allowBlank="1" showInputMessage="1" showErrorMessage="1" sqref="K5:K9" xr:uid="{7C30CF07-28D2-4E8F-85DA-BAD965F679FD}">
      <formula1>$D$6:$D$10</formula1>
    </dataValidation>
    <dataValidation type="list" allowBlank="1" showInputMessage="1" showErrorMessage="1" errorTitle="OOPS!" error="Please use the dropdown arrow to select a value or type a value that matches the data list._x000a__x000a_Have a great day!" sqref="G5:G9" xr:uid="{F23BB054-4CA8-40AB-A71B-4C25D567763D}">
      <formula1>$C$6:$C$10</formula1>
    </dataValidation>
  </dataValidations>
  <hyperlinks>
    <hyperlink ref="A1" location="CONTENTS!A1" display="CONTENTS!A1" xr:uid="{2AEB2EAA-D1F5-444B-BBCD-BF60261F9594}"/>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D7EE8-28E7-4954-9DB5-4F87035BEA65}">
  <sheetPr codeName="Sheet8">
    <tabColor rgb="FFFFE3AB"/>
  </sheetPr>
  <dimension ref="A1:I16"/>
  <sheetViews>
    <sheetView showGridLines="0" zoomScaleNormal="100" workbookViewId="0"/>
  </sheetViews>
  <sheetFormatPr defaultRowHeight="24"/>
  <cols>
    <col min="1" max="1" width="17.25" style="262" customWidth="1"/>
    <col min="2" max="2" width="19.25" style="262" bestFit="1" customWidth="1"/>
    <col min="3" max="3" width="15.875" style="262" bestFit="1" customWidth="1"/>
    <col min="4" max="4" width="18.125" style="262" bestFit="1" customWidth="1"/>
    <col min="5" max="16384" width="9" style="262"/>
  </cols>
  <sheetData>
    <row r="1" spans="1:9" ht="27" thickBot="1">
      <c r="A1" s="423" t="str" cm="1">
        <f t="array" aca="1" ref="A1" ca="1">MID(CELL("filename",A1),FIND("]",CELL("filename",A1))+1,255)</f>
        <v>3_9_Transpose</v>
      </c>
      <c r="B1" s="398"/>
      <c r="C1" s="398"/>
      <c r="D1" s="398"/>
    </row>
    <row r="2" spans="1:9" ht="27" customHeight="1"/>
    <row r="3" spans="1:9" ht="27" customHeight="1">
      <c r="A3" s="262" t="s">
        <v>478</v>
      </c>
      <c r="G3" s="399" t="s">
        <v>479</v>
      </c>
      <c r="H3" s="284" t="s">
        <v>439</v>
      </c>
      <c r="I3" s="262" t="s">
        <v>480</v>
      </c>
    </row>
    <row r="4" spans="1:9" ht="27" customHeight="1" thickBot="1">
      <c r="G4" s="400" t="s">
        <v>432</v>
      </c>
      <c r="H4" s="284" t="s">
        <v>439</v>
      </c>
      <c r="I4" s="262" t="s">
        <v>481</v>
      </c>
    </row>
    <row r="5" spans="1:9">
      <c r="A5" s="401" t="s">
        <v>217</v>
      </c>
      <c r="B5" s="402" t="s">
        <v>332</v>
      </c>
      <c r="C5" s="402" t="s">
        <v>218</v>
      </c>
      <c r="D5" s="403" t="s">
        <v>219</v>
      </c>
      <c r="H5" s="284"/>
    </row>
    <row r="6" spans="1:9">
      <c r="A6" s="389" t="s">
        <v>0</v>
      </c>
      <c r="B6" s="390" t="s">
        <v>333</v>
      </c>
      <c r="C6" s="390" t="s">
        <v>223</v>
      </c>
      <c r="D6" s="391" t="s">
        <v>175</v>
      </c>
      <c r="H6" s="284"/>
    </row>
    <row r="7" spans="1:9">
      <c r="A7" s="392" t="s">
        <v>58</v>
      </c>
      <c r="B7" s="393" t="s">
        <v>335</v>
      </c>
      <c r="C7" s="393" t="s">
        <v>336</v>
      </c>
      <c r="D7" s="394" t="s">
        <v>228</v>
      </c>
      <c r="H7" s="284"/>
    </row>
    <row r="8" spans="1:9">
      <c r="A8" s="392" t="s">
        <v>176</v>
      </c>
      <c r="B8" s="393" t="s">
        <v>335</v>
      </c>
      <c r="C8" s="393" t="s">
        <v>224</v>
      </c>
      <c r="D8" s="394" t="s">
        <v>225</v>
      </c>
    </row>
    <row r="9" spans="1:9">
      <c r="A9" s="392" t="s">
        <v>339</v>
      </c>
      <c r="B9" s="393" t="s">
        <v>340</v>
      </c>
      <c r="C9" s="393" t="s">
        <v>341</v>
      </c>
      <c r="D9" s="394" t="s">
        <v>175</v>
      </c>
    </row>
    <row r="10" spans="1:9">
      <c r="A10" s="392" t="s">
        <v>343</v>
      </c>
      <c r="B10" s="393" t="s">
        <v>344</v>
      </c>
      <c r="C10" s="393" t="s">
        <v>345</v>
      </c>
      <c r="D10" s="394" t="s">
        <v>225</v>
      </c>
    </row>
    <row r="11" spans="1:9">
      <c r="A11" s="392" t="s">
        <v>226</v>
      </c>
      <c r="B11" s="393" t="s">
        <v>347</v>
      </c>
      <c r="C11" s="393" t="s">
        <v>227</v>
      </c>
      <c r="D11" s="394" t="s">
        <v>228</v>
      </c>
    </row>
    <row r="12" spans="1:9">
      <c r="A12" s="392" t="s">
        <v>226</v>
      </c>
      <c r="B12" s="393" t="s">
        <v>347</v>
      </c>
      <c r="C12" s="393" t="s">
        <v>227</v>
      </c>
      <c r="D12" s="394" t="s">
        <v>175</v>
      </c>
    </row>
    <row r="13" spans="1:9">
      <c r="A13" s="392" t="s">
        <v>229</v>
      </c>
      <c r="B13" s="393" t="s">
        <v>349</v>
      </c>
      <c r="C13" s="393" t="s">
        <v>230</v>
      </c>
      <c r="D13" s="394" t="s">
        <v>175</v>
      </c>
    </row>
    <row r="14" spans="1:9">
      <c r="A14" s="392" t="s">
        <v>351</v>
      </c>
      <c r="B14" s="393" t="s">
        <v>352</v>
      </c>
      <c r="C14" s="393" t="s">
        <v>353</v>
      </c>
      <c r="D14" s="394" t="s">
        <v>175</v>
      </c>
    </row>
    <row r="15" spans="1:9">
      <c r="A15" s="392" t="s">
        <v>355</v>
      </c>
      <c r="B15" s="393" t="s">
        <v>356</v>
      </c>
      <c r="C15" s="393" t="s">
        <v>357</v>
      </c>
      <c r="D15" s="394" t="s">
        <v>225</v>
      </c>
    </row>
    <row r="16" spans="1:9" ht="24.75" thickBot="1">
      <c r="A16" s="395" t="s">
        <v>361</v>
      </c>
      <c r="B16" s="396"/>
      <c r="C16" s="396" t="s">
        <v>362</v>
      </c>
      <c r="D16" s="397" t="s">
        <v>228</v>
      </c>
    </row>
  </sheetData>
  <hyperlinks>
    <hyperlink ref="A1" location="CONTENTS!A1" display="CONTENTS!A1" xr:uid="{ACC0CB99-62AA-4964-824A-718EDE608AE8}"/>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AA64E-31BD-4715-93DA-369BB3C18F08}">
  <sheetPr codeName="Sheet21">
    <tabColor rgb="FFFFE3AB"/>
  </sheetPr>
  <dimension ref="A1:Q738"/>
  <sheetViews>
    <sheetView zoomScaleNormal="100" workbookViewId="0"/>
  </sheetViews>
  <sheetFormatPr defaultColWidth="8.625" defaultRowHeight="24"/>
  <cols>
    <col min="1" max="1" width="6.375" style="196" customWidth="1"/>
    <col min="2" max="2" width="2.125" style="196" hidden="1" customWidth="1"/>
    <col min="3" max="3" width="30.5" style="411" customWidth="1"/>
    <col min="4" max="4" width="12.5" style="411" customWidth="1"/>
    <col min="5" max="5" width="8.375" style="411" customWidth="1"/>
    <col min="6" max="6" width="8.25" style="411" customWidth="1"/>
    <col min="7" max="7" width="13.75" style="411" customWidth="1"/>
    <col min="8" max="8" width="8.875" style="411" customWidth="1"/>
    <col min="9" max="15" width="8.625" style="411"/>
    <col min="17" max="17" width="28.75" style="262" customWidth="1"/>
    <col min="18" max="16384" width="8.625" style="411"/>
  </cols>
  <sheetData>
    <row r="1" spans="1:17" ht="27" thickBot="1">
      <c r="A1" s="423" t="str" cm="1">
        <f t="array" aca="1" ref="A1" ca="1">MID(CELL("filename",A1),FIND("]",CELL("filename",A1))+1,255)</f>
        <v>3_10_Text to Columns</v>
      </c>
      <c r="B1" s="207"/>
      <c r="C1" s="209"/>
      <c r="D1" s="410"/>
      <c r="E1" s="410"/>
      <c r="F1" s="410"/>
      <c r="G1" s="410"/>
      <c r="H1" s="410"/>
      <c r="I1" s="410"/>
      <c r="J1" s="410"/>
      <c r="K1" s="410"/>
      <c r="L1" s="410"/>
      <c r="M1" s="410"/>
      <c r="N1" s="410"/>
    </row>
    <row r="2" spans="1:17" ht="24.75" thickBot="1">
      <c r="C2" s="412"/>
      <c r="D2" s="46" t="s">
        <v>495</v>
      </c>
      <c r="Q2" s="46" t="s">
        <v>495</v>
      </c>
    </row>
    <row r="3" spans="1:17" s="413" customFormat="1" ht="24.75" thickBot="1">
      <c r="A3" s="195"/>
      <c r="B3" s="195"/>
      <c r="C3" s="417" t="s">
        <v>482</v>
      </c>
      <c r="E3"/>
      <c r="F3"/>
      <c r="G3"/>
      <c r="H3"/>
      <c r="I3"/>
      <c r="J3"/>
      <c r="K3"/>
      <c r="L3"/>
      <c r="M3"/>
      <c r="N3"/>
      <c r="O3" s="416"/>
      <c r="Q3" s="422" t="s">
        <v>496</v>
      </c>
    </row>
    <row r="4" spans="1:17">
      <c r="A4" s="195"/>
      <c r="B4" s="195"/>
      <c r="C4" s="418" t="s">
        <v>322</v>
      </c>
      <c r="Q4" s="421" t="s">
        <v>334</v>
      </c>
    </row>
    <row r="5" spans="1:17">
      <c r="A5" s="195"/>
      <c r="B5" s="195"/>
      <c r="C5" s="418" t="s">
        <v>323</v>
      </c>
      <c r="Q5" s="419" t="s">
        <v>337</v>
      </c>
    </row>
    <row r="6" spans="1:17">
      <c r="A6"/>
      <c r="B6"/>
      <c r="C6" s="418" t="s">
        <v>324</v>
      </c>
      <c r="Q6" s="419" t="s">
        <v>338</v>
      </c>
    </row>
    <row r="7" spans="1:17">
      <c r="A7"/>
      <c r="B7"/>
      <c r="C7" s="418" t="s">
        <v>322</v>
      </c>
      <c r="Q7" s="419" t="s">
        <v>342</v>
      </c>
    </row>
    <row r="8" spans="1:17" s="414" customFormat="1" ht="24.75" thickBot="1">
      <c r="A8"/>
      <c r="B8"/>
      <c r="Q8" s="419" t="s">
        <v>346</v>
      </c>
    </row>
    <row r="9" spans="1:17" s="414" customFormat="1">
      <c r="A9" s="206" t="s">
        <v>483</v>
      </c>
      <c r="B9" s="206"/>
      <c r="C9" s="206"/>
      <c r="D9" s="206"/>
      <c r="E9" s="206"/>
      <c r="F9" s="206"/>
      <c r="G9" s="206"/>
      <c r="H9" s="206"/>
      <c r="I9" s="206"/>
      <c r="J9" s="206"/>
      <c r="K9" s="206"/>
      <c r="L9" s="206"/>
      <c r="M9" s="206"/>
      <c r="Q9" s="419" t="s">
        <v>348</v>
      </c>
    </row>
    <row r="10" spans="1:17" s="414" customFormat="1">
      <c r="A10" s="178" t="str">
        <f>CONCATENATE(B10,".")</f>
        <v>1.</v>
      </c>
      <c r="B10" s="179">
        <v>1</v>
      </c>
      <c r="C10" s="414" t="s">
        <v>484</v>
      </c>
      <c r="Q10" s="419" t="s">
        <v>348</v>
      </c>
    </row>
    <row r="11" spans="1:17" s="414" customFormat="1">
      <c r="A11" s="178"/>
      <c r="B11" s="179"/>
      <c r="C11" s="415" t="s">
        <v>485</v>
      </c>
      <c r="Q11" s="419" t="s">
        <v>350</v>
      </c>
    </row>
    <row r="12" spans="1:17" s="414" customFormat="1">
      <c r="A12" s="178" t="str">
        <f t="shared" ref="A12:A21" si="0">CONCATENATE(B12,".")</f>
        <v>2.</v>
      </c>
      <c r="B12" s="179">
        <v>2</v>
      </c>
      <c r="C12" s="414" t="s">
        <v>486</v>
      </c>
      <c r="Q12" s="419" t="s">
        <v>354</v>
      </c>
    </row>
    <row r="13" spans="1:17" s="414" customFormat="1">
      <c r="A13" s="178" t="str">
        <f t="shared" si="0"/>
        <v>3.</v>
      </c>
      <c r="B13" s="179">
        <v>3</v>
      </c>
      <c r="C13" s="414" t="s">
        <v>487</v>
      </c>
      <c r="Q13" s="419" t="s">
        <v>334</v>
      </c>
    </row>
    <row r="14" spans="1:17" s="414" customFormat="1">
      <c r="A14" s="178" t="str">
        <f t="shared" si="0"/>
        <v>4.</v>
      </c>
      <c r="B14" s="179">
        <v>4</v>
      </c>
      <c r="C14" s="414" t="s">
        <v>488</v>
      </c>
      <c r="Q14" s="419" t="s">
        <v>337</v>
      </c>
    </row>
    <row r="15" spans="1:17" s="414" customFormat="1">
      <c r="C15" s="444" t="s">
        <v>489</v>
      </c>
      <c r="D15" s="444"/>
      <c r="E15" s="444"/>
      <c r="F15" s="444"/>
      <c r="G15" s="444"/>
      <c r="H15" s="444"/>
      <c r="I15" s="444"/>
      <c r="J15" s="444"/>
      <c r="Q15" s="419" t="s">
        <v>338</v>
      </c>
    </row>
    <row r="16" spans="1:17" s="414" customFormat="1">
      <c r="A16" s="178"/>
      <c r="B16" s="179"/>
      <c r="C16" s="444" t="s">
        <v>325</v>
      </c>
      <c r="D16" s="444"/>
      <c r="E16" s="444"/>
      <c r="F16" s="444"/>
      <c r="G16" s="444"/>
      <c r="H16" s="444"/>
      <c r="I16" s="444"/>
      <c r="Q16" s="419" t="s">
        <v>342</v>
      </c>
    </row>
    <row r="17" spans="1:17" s="414" customFormat="1">
      <c r="A17" s="178" t="str">
        <f>CONCATENATE(B17,".")</f>
        <v>5.</v>
      </c>
      <c r="B17" s="179">
        <v>5</v>
      </c>
      <c r="C17" s="414" t="s">
        <v>490</v>
      </c>
      <c r="Q17" s="419" t="s">
        <v>346</v>
      </c>
    </row>
    <row r="18" spans="1:17" s="414" customFormat="1">
      <c r="A18" s="178" t="str">
        <f>CONCATENATE(B18,".")</f>
        <v>6.</v>
      </c>
      <c r="B18" s="179">
        <v>6</v>
      </c>
      <c r="C18" s="414" t="s">
        <v>491</v>
      </c>
      <c r="Q18" s="419" t="s">
        <v>348</v>
      </c>
    </row>
    <row r="19" spans="1:17" s="414" customFormat="1">
      <c r="A19" s="178" t="str">
        <f t="shared" si="0"/>
        <v>7.</v>
      </c>
      <c r="B19" s="179">
        <v>7</v>
      </c>
      <c r="C19" s="414" t="s">
        <v>492</v>
      </c>
      <c r="Q19" s="419" t="s">
        <v>358</v>
      </c>
    </row>
    <row r="20" spans="1:17" s="414" customFormat="1">
      <c r="A20" s="178" t="str">
        <f t="shared" si="0"/>
        <v>8.</v>
      </c>
      <c r="B20" s="196">
        <v>8</v>
      </c>
      <c r="C20" s="414" t="s">
        <v>493</v>
      </c>
      <c r="Q20" s="419" t="s">
        <v>350</v>
      </c>
    </row>
    <row r="21" spans="1:17" s="414" customFormat="1">
      <c r="A21" s="178" t="str">
        <f t="shared" si="0"/>
        <v>9.</v>
      </c>
      <c r="B21" s="196">
        <v>9</v>
      </c>
      <c r="C21" s="414" t="s">
        <v>494</v>
      </c>
      <c r="Q21" s="419" t="s">
        <v>360</v>
      </c>
    </row>
    <row r="22" spans="1:17" s="414" customFormat="1">
      <c r="A22" s="178"/>
      <c r="B22" s="195"/>
      <c r="C22" s="411" t="s">
        <v>326</v>
      </c>
      <c r="D22" s="414" t="s">
        <v>327</v>
      </c>
      <c r="Q22" s="419" t="s">
        <v>338</v>
      </c>
    </row>
    <row r="23" spans="1:17" s="414" customFormat="1">
      <c r="A23" s="178"/>
      <c r="B23" s="196"/>
      <c r="C23" s="411" t="s">
        <v>328</v>
      </c>
      <c r="D23" s="414" t="s">
        <v>327</v>
      </c>
      <c r="Q23" s="419" t="s">
        <v>342</v>
      </c>
    </row>
    <row r="24" spans="1:17" s="414" customFormat="1">
      <c r="A24" s="178"/>
      <c r="B24" s="196"/>
      <c r="C24" s="411" t="s">
        <v>329</v>
      </c>
      <c r="D24" s="414" t="s">
        <v>327</v>
      </c>
      <c r="Q24" s="419" t="s">
        <v>346</v>
      </c>
    </row>
    <row r="25" spans="1:17" s="414" customFormat="1">
      <c r="A25" s="178"/>
      <c r="B25" s="196"/>
      <c r="C25" s="411" t="s">
        <v>326</v>
      </c>
      <c r="D25" s="414" t="s">
        <v>327</v>
      </c>
      <c r="Q25" s="419" t="s">
        <v>348</v>
      </c>
    </row>
    <row r="26" spans="1:17" s="414" customFormat="1">
      <c r="A26" s="196"/>
      <c r="B26" s="196"/>
      <c r="Q26" s="419" t="s">
        <v>334</v>
      </c>
    </row>
    <row r="27" spans="1:17" s="414" customFormat="1">
      <c r="A27" s="196"/>
      <c r="B27" s="196"/>
      <c r="Q27" s="419" t="s">
        <v>363</v>
      </c>
    </row>
    <row r="28" spans="1:17" s="414" customFormat="1">
      <c r="A28" s="196"/>
      <c r="B28" s="196"/>
      <c r="Q28" s="419" t="s">
        <v>337</v>
      </c>
    </row>
    <row r="29" spans="1:17" s="414" customFormat="1">
      <c r="A29" s="196"/>
      <c r="B29" s="196"/>
      <c r="Q29" s="419" t="s">
        <v>338</v>
      </c>
    </row>
    <row r="30" spans="1:17" s="414" customFormat="1">
      <c r="A30" s="196"/>
      <c r="B30" s="196"/>
      <c r="Q30" s="419" t="s">
        <v>342</v>
      </c>
    </row>
    <row r="31" spans="1:17" s="414" customFormat="1">
      <c r="A31" s="196"/>
      <c r="B31" s="196"/>
      <c r="Q31" s="419" t="s">
        <v>363</v>
      </c>
    </row>
    <row r="32" spans="1:17" s="414" customFormat="1">
      <c r="A32" s="196"/>
      <c r="B32" s="196"/>
      <c r="Q32" s="419" t="s">
        <v>346</v>
      </c>
    </row>
    <row r="33" spans="1:17" s="414" customFormat="1">
      <c r="A33" s="196"/>
      <c r="B33" s="196"/>
      <c r="Q33" s="419" t="s">
        <v>348</v>
      </c>
    </row>
    <row r="34" spans="1:17" s="414" customFormat="1">
      <c r="A34" s="196"/>
      <c r="B34" s="196"/>
      <c r="Q34" s="419" t="s">
        <v>358</v>
      </c>
    </row>
    <row r="35" spans="1:17" s="414" customFormat="1">
      <c r="A35" s="196"/>
      <c r="B35" s="196"/>
      <c r="Q35" s="419" t="s">
        <v>363</v>
      </c>
    </row>
    <row r="36" spans="1:17" s="414" customFormat="1">
      <c r="A36" s="196"/>
      <c r="B36" s="196"/>
      <c r="Q36" s="419" t="s">
        <v>350</v>
      </c>
    </row>
    <row r="37" spans="1:17" s="414" customFormat="1">
      <c r="A37" s="196"/>
      <c r="B37" s="196"/>
      <c r="Q37" s="419" t="s">
        <v>360</v>
      </c>
    </row>
    <row r="38" spans="1:17" s="414" customFormat="1">
      <c r="A38" s="196"/>
      <c r="B38" s="196"/>
      <c r="Q38" s="419" t="s">
        <v>338</v>
      </c>
    </row>
    <row r="39" spans="1:17" s="414" customFormat="1">
      <c r="A39" s="196"/>
      <c r="B39" s="196"/>
      <c r="Q39" s="419" t="s">
        <v>342</v>
      </c>
    </row>
    <row r="40" spans="1:17" s="414" customFormat="1">
      <c r="A40" s="196"/>
      <c r="B40" s="196"/>
      <c r="Q40" s="419" t="s">
        <v>346</v>
      </c>
    </row>
    <row r="41" spans="1:17" s="414" customFormat="1">
      <c r="A41" s="196"/>
      <c r="B41" s="196"/>
      <c r="Q41" s="419" t="s">
        <v>348</v>
      </c>
    </row>
    <row r="42" spans="1:17" s="414" customFormat="1">
      <c r="A42" s="196"/>
      <c r="B42" s="196"/>
      <c r="Q42" s="419" t="s">
        <v>350</v>
      </c>
    </row>
    <row r="43" spans="1:17" s="414" customFormat="1" ht="24.75" thickBot="1">
      <c r="A43" s="196"/>
      <c r="B43" s="196"/>
      <c r="Q43" s="420" t="s">
        <v>363</v>
      </c>
    </row>
    <row r="44" spans="1:17" s="414" customFormat="1">
      <c r="A44" s="196"/>
      <c r="B44" s="196"/>
      <c r="Q44" s="262"/>
    </row>
    <row r="45" spans="1:17" s="414" customFormat="1">
      <c r="A45" s="196"/>
      <c r="B45" s="196"/>
      <c r="Q45" s="262"/>
    </row>
    <row r="46" spans="1:17" s="414" customFormat="1">
      <c r="A46" s="196"/>
      <c r="B46" s="196"/>
      <c r="Q46" s="262"/>
    </row>
    <row r="47" spans="1:17" s="414" customFormat="1">
      <c r="A47" s="196"/>
      <c r="B47" s="196"/>
      <c r="Q47" s="262"/>
    </row>
    <row r="48" spans="1:17" s="414" customFormat="1">
      <c r="A48" s="196"/>
      <c r="B48" s="196"/>
      <c r="Q48" s="262"/>
    </row>
    <row r="49" spans="1:17" s="414" customFormat="1">
      <c r="A49" s="196"/>
      <c r="B49" s="196"/>
      <c r="Q49" s="262"/>
    </row>
    <row r="50" spans="1:17" s="414" customFormat="1">
      <c r="A50" s="196"/>
      <c r="B50" s="196"/>
      <c r="Q50" s="262"/>
    </row>
    <row r="51" spans="1:17" s="414" customFormat="1">
      <c r="A51" s="196"/>
      <c r="B51" s="196"/>
      <c r="Q51" s="262"/>
    </row>
    <row r="52" spans="1:17" s="414" customFormat="1">
      <c r="A52" s="196"/>
      <c r="B52" s="196"/>
      <c r="Q52" s="262"/>
    </row>
    <row r="53" spans="1:17" s="414" customFormat="1">
      <c r="A53" s="196"/>
      <c r="B53" s="196"/>
      <c r="Q53" s="262"/>
    </row>
    <row r="54" spans="1:17" s="414" customFormat="1">
      <c r="A54" s="196"/>
      <c r="B54" s="196"/>
      <c r="Q54" s="262"/>
    </row>
    <row r="55" spans="1:17" s="414" customFormat="1">
      <c r="A55" s="196"/>
      <c r="B55" s="196"/>
      <c r="Q55" s="262"/>
    </row>
    <row r="56" spans="1:17" s="414" customFormat="1">
      <c r="A56" s="196"/>
      <c r="B56" s="196"/>
      <c r="Q56" s="262"/>
    </row>
    <row r="57" spans="1:17" s="414" customFormat="1">
      <c r="A57" s="196"/>
      <c r="B57" s="196"/>
      <c r="Q57" s="262"/>
    </row>
    <row r="58" spans="1:17" s="414" customFormat="1">
      <c r="A58" s="196"/>
      <c r="B58" s="196"/>
      <c r="Q58" s="262"/>
    </row>
    <row r="59" spans="1:17" s="414" customFormat="1">
      <c r="A59" s="196"/>
      <c r="B59" s="196"/>
      <c r="Q59" s="262"/>
    </row>
    <row r="60" spans="1:17" s="414" customFormat="1">
      <c r="A60" s="196"/>
      <c r="B60" s="196"/>
      <c r="Q60" s="262"/>
    </row>
    <row r="61" spans="1:17" s="414" customFormat="1">
      <c r="A61" s="196"/>
      <c r="B61" s="196"/>
      <c r="Q61" s="262"/>
    </row>
    <row r="62" spans="1:17" s="414" customFormat="1">
      <c r="A62" s="196"/>
      <c r="B62" s="196"/>
      <c r="Q62" s="262"/>
    </row>
    <row r="63" spans="1:17" s="414" customFormat="1">
      <c r="A63" s="196"/>
      <c r="B63" s="196"/>
      <c r="Q63" s="262"/>
    </row>
    <row r="64" spans="1:17" s="414" customFormat="1">
      <c r="A64" s="196"/>
      <c r="B64" s="196"/>
      <c r="Q64" s="262"/>
    </row>
    <row r="65" spans="1:17" s="414" customFormat="1">
      <c r="A65" s="196"/>
      <c r="B65" s="196"/>
      <c r="Q65" s="262"/>
    </row>
    <row r="66" spans="1:17" s="414" customFormat="1">
      <c r="A66" s="196"/>
      <c r="B66" s="196"/>
      <c r="Q66" s="262"/>
    </row>
    <row r="67" spans="1:17" s="414" customFormat="1">
      <c r="A67" s="196"/>
      <c r="B67" s="196"/>
      <c r="Q67" s="262"/>
    </row>
    <row r="68" spans="1:17" s="414" customFormat="1">
      <c r="A68" s="196"/>
      <c r="B68" s="196"/>
      <c r="Q68" s="262"/>
    </row>
    <row r="69" spans="1:17" s="414" customFormat="1">
      <c r="A69" s="196"/>
      <c r="B69" s="196"/>
      <c r="Q69" s="262"/>
    </row>
    <row r="70" spans="1:17" s="414" customFormat="1">
      <c r="A70" s="196"/>
      <c r="B70" s="196"/>
      <c r="Q70" s="262"/>
    </row>
    <row r="71" spans="1:17" s="414" customFormat="1">
      <c r="A71" s="196"/>
      <c r="B71" s="196"/>
      <c r="Q71" s="262"/>
    </row>
    <row r="72" spans="1:17" s="414" customFormat="1">
      <c r="A72" s="196"/>
      <c r="B72" s="196"/>
      <c r="Q72" s="262"/>
    </row>
    <row r="73" spans="1:17" s="414" customFormat="1">
      <c r="A73" s="196"/>
      <c r="B73" s="196"/>
      <c r="Q73" s="262"/>
    </row>
    <row r="74" spans="1:17" s="414" customFormat="1">
      <c r="A74" s="196"/>
      <c r="B74" s="196"/>
      <c r="Q74" s="262"/>
    </row>
    <row r="75" spans="1:17" s="414" customFormat="1">
      <c r="A75" s="196"/>
      <c r="B75" s="196"/>
      <c r="Q75" s="262"/>
    </row>
    <row r="76" spans="1:17" s="414" customFormat="1">
      <c r="A76" s="196"/>
      <c r="B76" s="196"/>
      <c r="Q76" s="262"/>
    </row>
    <row r="77" spans="1:17" s="414" customFormat="1">
      <c r="A77" s="196"/>
      <c r="B77" s="196"/>
      <c r="Q77" s="262"/>
    </row>
    <row r="78" spans="1:17" s="414" customFormat="1">
      <c r="A78" s="196"/>
      <c r="B78" s="196"/>
      <c r="Q78" s="262"/>
    </row>
    <row r="79" spans="1:17" s="414" customFormat="1">
      <c r="A79" s="196"/>
      <c r="B79" s="196"/>
      <c r="Q79" s="262"/>
    </row>
    <row r="80" spans="1:17" s="414" customFormat="1">
      <c r="A80" s="196"/>
      <c r="B80" s="196"/>
      <c r="Q80" s="262"/>
    </row>
    <row r="81" spans="1:17" s="414" customFormat="1">
      <c r="A81" s="196"/>
      <c r="B81" s="196"/>
      <c r="Q81" s="262"/>
    </row>
    <row r="82" spans="1:17" s="414" customFormat="1">
      <c r="A82" s="196"/>
      <c r="B82" s="196"/>
      <c r="Q82" s="262"/>
    </row>
    <row r="83" spans="1:17" s="414" customFormat="1">
      <c r="A83" s="196"/>
      <c r="B83" s="196"/>
      <c r="Q83" s="262"/>
    </row>
    <row r="84" spans="1:17" s="414" customFormat="1">
      <c r="A84" s="196"/>
      <c r="B84" s="196"/>
      <c r="Q84" s="262"/>
    </row>
    <row r="85" spans="1:17" s="414" customFormat="1">
      <c r="A85" s="196"/>
      <c r="B85" s="196"/>
      <c r="Q85" s="262"/>
    </row>
    <row r="86" spans="1:17" s="414" customFormat="1">
      <c r="A86" s="196"/>
      <c r="B86" s="196"/>
      <c r="Q86" s="262"/>
    </row>
    <row r="87" spans="1:17" s="414" customFormat="1">
      <c r="A87" s="196"/>
      <c r="B87" s="196"/>
      <c r="Q87" s="262"/>
    </row>
    <row r="88" spans="1:17" s="414" customFormat="1">
      <c r="A88" s="196"/>
      <c r="B88" s="196"/>
      <c r="Q88" s="262"/>
    </row>
    <row r="89" spans="1:17" s="414" customFormat="1">
      <c r="A89" s="196"/>
      <c r="B89" s="196"/>
      <c r="Q89" s="262"/>
    </row>
    <row r="90" spans="1:17" s="414" customFormat="1">
      <c r="A90" s="196"/>
      <c r="B90" s="196"/>
      <c r="Q90" s="262"/>
    </row>
    <row r="91" spans="1:17" s="414" customFormat="1">
      <c r="A91" s="196"/>
      <c r="B91" s="196"/>
      <c r="Q91" s="262"/>
    </row>
    <row r="92" spans="1:17" s="414" customFormat="1">
      <c r="A92" s="196"/>
      <c r="B92" s="196"/>
      <c r="Q92" s="262"/>
    </row>
    <row r="93" spans="1:17" s="414" customFormat="1">
      <c r="A93" s="196"/>
      <c r="B93" s="196"/>
      <c r="Q93" s="262"/>
    </row>
    <row r="94" spans="1:17" s="414" customFormat="1">
      <c r="A94" s="196"/>
      <c r="B94" s="196"/>
      <c r="Q94" s="262"/>
    </row>
    <row r="95" spans="1:17" s="414" customFormat="1">
      <c r="A95" s="196"/>
      <c r="B95" s="196"/>
      <c r="Q95" s="262"/>
    </row>
    <row r="96" spans="1:17" s="414" customFormat="1">
      <c r="A96" s="196"/>
      <c r="B96" s="196"/>
      <c r="Q96" s="262"/>
    </row>
    <row r="97" spans="1:17" s="414" customFormat="1">
      <c r="A97" s="196"/>
      <c r="B97" s="196"/>
      <c r="Q97" s="262"/>
    </row>
    <row r="98" spans="1:17" s="414" customFormat="1">
      <c r="A98" s="196"/>
      <c r="B98" s="196"/>
      <c r="Q98" s="262"/>
    </row>
    <row r="99" spans="1:17" s="414" customFormat="1">
      <c r="A99" s="196"/>
      <c r="B99" s="196"/>
      <c r="Q99" s="262"/>
    </row>
    <row r="100" spans="1:17" s="414" customFormat="1">
      <c r="A100" s="196"/>
      <c r="B100" s="196"/>
      <c r="Q100" s="262"/>
    </row>
    <row r="101" spans="1:17" s="414" customFormat="1">
      <c r="A101" s="196"/>
      <c r="B101" s="196"/>
      <c r="Q101" s="262"/>
    </row>
    <row r="102" spans="1:17" s="414" customFormat="1">
      <c r="A102" s="196"/>
      <c r="B102" s="196"/>
      <c r="Q102" s="262"/>
    </row>
    <row r="103" spans="1:17" s="414" customFormat="1">
      <c r="A103" s="196"/>
      <c r="B103" s="196"/>
      <c r="Q103" s="262"/>
    </row>
    <row r="104" spans="1:17" s="414" customFormat="1">
      <c r="A104" s="196"/>
      <c r="B104" s="196"/>
      <c r="Q104" s="262"/>
    </row>
    <row r="105" spans="1:17" s="414" customFormat="1">
      <c r="A105" s="196"/>
      <c r="B105" s="196"/>
      <c r="Q105" s="262"/>
    </row>
    <row r="106" spans="1:17" s="414" customFormat="1">
      <c r="A106" s="196"/>
      <c r="B106" s="196"/>
      <c r="Q106" s="262"/>
    </row>
    <row r="107" spans="1:17" s="414" customFormat="1">
      <c r="A107" s="196"/>
      <c r="B107" s="196"/>
      <c r="Q107" s="262"/>
    </row>
    <row r="108" spans="1:17" s="414" customFormat="1">
      <c r="A108" s="196"/>
      <c r="B108" s="196"/>
      <c r="Q108" s="262"/>
    </row>
    <row r="109" spans="1:17" s="414" customFormat="1">
      <c r="A109" s="196"/>
      <c r="B109" s="196"/>
      <c r="Q109" s="262"/>
    </row>
    <row r="110" spans="1:17" s="414" customFormat="1">
      <c r="A110" s="196"/>
      <c r="B110" s="196"/>
      <c r="Q110" s="262"/>
    </row>
    <row r="111" spans="1:17" s="414" customFormat="1">
      <c r="A111" s="196"/>
      <c r="B111" s="196"/>
      <c r="Q111" s="262"/>
    </row>
    <row r="112" spans="1:17" s="414" customFormat="1">
      <c r="A112" s="196"/>
      <c r="B112" s="196"/>
      <c r="Q112" s="262"/>
    </row>
    <row r="113" spans="1:17" s="414" customFormat="1">
      <c r="A113" s="196"/>
      <c r="B113" s="196"/>
      <c r="Q113" s="262"/>
    </row>
    <row r="114" spans="1:17" s="414" customFormat="1">
      <c r="A114" s="196"/>
      <c r="B114" s="196"/>
      <c r="Q114" s="262"/>
    </row>
    <row r="115" spans="1:17" s="414" customFormat="1">
      <c r="A115" s="196"/>
      <c r="B115" s="196"/>
      <c r="Q115" s="262"/>
    </row>
    <row r="116" spans="1:17" s="414" customFormat="1">
      <c r="A116" s="196"/>
      <c r="B116" s="196"/>
      <c r="Q116" s="262"/>
    </row>
    <row r="117" spans="1:17" s="414" customFormat="1">
      <c r="A117" s="196"/>
      <c r="B117" s="196"/>
      <c r="Q117" s="262"/>
    </row>
    <row r="118" spans="1:17" s="414" customFormat="1">
      <c r="A118" s="196"/>
      <c r="B118" s="196"/>
      <c r="Q118" s="262"/>
    </row>
    <row r="119" spans="1:17" s="414" customFormat="1">
      <c r="A119" s="196"/>
      <c r="B119" s="196"/>
      <c r="Q119" s="262"/>
    </row>
    <row r="120" spans="1:17" s="414" customFormat="1">
      <c r="A120" s="196"/>
      <c r="B120" s="196"/>
      <c r="Q120" s="262"/>
    </row>
    <row r="121" spans="1:17" s="414" customFormat="1">
      <c r="A121" s="196"/>
      <c r="B121" s="196"/>
      <c r="Q121" s="262"/>
    </row>
    <row r="122" spans="1:17" s="414" customFormat="1">
      <c r="A122" s="196"/>
      <c r="B122" s="196"/>
      <c r="Q122" s="262"/>
    </row>
    <row r="123" spans="1:17" s="414" customFormat="1">
      <c r="A123" s="196"/>
      <c r="B123" s="196"/>
      <c r="Q123" s="262"/>
    </row>
    <row r="124" spans="1:17" s="414" customFormat="1">
      <c r="A124" s="196"/>
      <c r="B124" s="196"/>
      <c r="Q124" s="262"/>
    </row>
    <row r="125" spans="1:17" s="414" customFormat="1">
      <c r="A125" s="196"/>
      <c r="B125" s="196"/>
      <c r="Q125" s="262"/>
    </row>
    <row r="126" spans="1:17" s="414" customFormat="1">
      <c r="A126" s="196"/>
      <c r="B126" s="196"/>
      <c r="Q126" s="262"/>
    </row>
    <row r="127" spans="1:17" s="414" customFormat="1">
      <c r="A127" s="196"/>
      <c r="B127" s="196"/>
      <c r="Q127" s="262"/>
    </row>
    <row r="128" spans="1:17" s="414" customFormat="1">
      <c r="A128" s="196"/>
      <c r="B128" s="196"/>
      <c r="Q128" s="262"/>
    </row>
    <row r="129" spans="1:17" s="414" customFormat="1">
      <c r="A129" s="196"/>
      <c r="B129" s="196"/>
      <c r="Q129" s="262"/>
    </row>
    <row r="130" spans="1:17" s="414" customFormat="1">
      <c r="A130" s="196"/>
      <c r="B130" s="196"/>
      <c r="Q130" s="262"/>
    </row>
    <row r="131" spans="1:17" s="414" customFormat="1">
      <c r="A131" s="196"/>
      <c r="B131" s="196"/>
      <c r="Q131" s="262"/>
    </row>
    <row r="132" spans="1:17" s="414" customFormat="1">
      <c r="A132" s="196"/>
      <c r="B132" s="196"/>
      <c r="Q132" s="262"/>
    </row>
    <row r="133" spans="1:17" s="414" customFormat="1">
      <c r="A133" s="196"/>
      <c r="B133" s="196"/>
      <c r="Q133" s="262"/>
    </row>
    <row r="134" spans="1:17" s="414" customFormat="1">
      <c r="A134" s="196"/>
      <c r="B134" s="196"/>
      <c r="Q134" s="262"/>
    </row>
    <row r="135" spans="1:17" s="414" customFormat="1">
      <c r="A135" s="196"/>
      <c r="B135" s="196"/>
      <c r="Q135" s="262"/>
    </row>
    <row r="136" spans="1:17" s="414" customFormat="1">
      <c r="A136" s="196"/>
      <c r="B136" s="196"/>
      <c r="Q136" s="262"/>
    </row>
    <row r="137" spans="1:17" s="414" customFormat="1">
      <c r="A137" s="196"/>
      <c r="B137" s="196"/>
      <c r="Q137" s="262"/>
    </row>
    <row r="138" spans="1:17" s="414" customFormat="1">
      <c r="A138" s="196"/>
      <c r="B138" s="196"/>
      <c r="Q138" s="262"/>
    </row>
    <row r="139" spans="1:17" s="414" customFormat="1">
      <c r="A139" s="196"/>
      <c r="B139" s="196"/>
      <c r="Q139" s="262"/>
    </row>
    <row r="140" spans="1:17" s="414" customFormat="1">
      <c r="A140" s="196"/>
      <c r="B140" s="196"/>
      <c r="Q140" s="262"/>
    </row>
    <row r="141" spans="1:17" s="414" customFormat="1">
      <c r="A141" s="196"/>
      <c r="B141" s="196"/>
      <c r="Q141" s="262"/>
    </row>
    <row r="142" spans="1:17" s="414" customFormat="1">
      <c r="A142" s="196"/>
      <c r="B142" s="196"/>
      <c r="Q142" s="262"/>
    </row>
    <row r="143" spans="1:17" s="414" customFormat="1">
      <c r="A143" s="196"/>
      <c r="B143" s="196"/>
      <c r="Q143" s="262"/>
    </row>
    <row r="144" spans="1:17" s="414" customFormat="1">
      <c r="A144" s="196"/>
      <c r="B144" s="196"/>
      <c r="Q144" s="262"/>
    </row>
    <row r="145" spans="1:17" s="414" customFormat="1">
      <c r="A145" s="196"/>
      <c r="B145" s="196"/>
      <c r="Q145" s="262"/>
    </row>
    <row r="146" spans="1:17" s="414" customFormat="1">
      <c r="A146" s="196"/>
      <c r="B146" s="196"/>
      <c r="Q146" s="262"/>
    </row>
    <row r="147" spans="1:17" s="414" customFormat="1">
      <c r="A147" s="196"/>
      <c r="B147" s="196"/>
      <c r="Q147" s="262"/>
    </row>
    <row r="148" spans="1:17" s="414" customFormat="1">
      <c r="A148" s="196"/>
      <c r="B148" s="196"/>
      <c r="Q148" s="262"/>
    </row>
    <row r="149" spans="1:17" s="414" customFormat="1">
      <c r="A149" s="196"/>
      <c r="B149" s="196"/>
      <c r="Q149" s="262"/>
    </row>
    <row r="150" spans="1:17" s="414" customFormat="1">
      <c r="A150" s="196"/>
      <c r="B150" s="196"/>
      <c r="Q150" s="262"/>
    </row>
    <row r="151" spans="1:17" s="414" customFormat="1">
      <c r="A151" s="196"/>
      <c r="B151" s="196"/>
      <c r="Q151" s="262"/>
    </row>
    <row r="152" spans="1:17" s="414" customFormat="1">
      <c r="A152" s="196"/>
      <c r="B152" s="196"/>
      <c r="Q152" s="262"/>
    </row>
    <row r="153" spans="1:17" s="414" customFormat="1">
      <c r="A153" s="196"/>
      <c r="B153" s="196"/>
      <c r="Q153" s="262"/>
    </row>
    <row r="154" spans="1:17" s="414" customFormat="1">
      <c r="A154" s="196"/>
      <c r="B154" s="196"/>
      <c r="Q154" s="262"/>
    </row>
    <row r="155" spans="1:17" s="414" customFormat="1">
      <c r="A155" s="196"/>
      <c r="B155" s="196"/>
      <c r="Q155" s="262"/>
    </row>
    <row r="156" spans="1:17" s="414" customFormat="1">
      <c r="A156" s="196"/>
      <c r="B156" s="196"/>
      <c r="Q156" s="262"/>
    </row>
    <row r="157" spans="1:17" s="414" customFormat="1">
      <c r="A157" s="196"/>
      <c r="B157" s="196"/>
      <c r="Q157" s="262"/>
    </row>
    <row r="158" spans="1:17" s="414" customFormat="1">
      <c r="A158" s="196"/>
      <c r="B158" s="196"/>
      <c r="Q158" s="262"/>
    </row>
    <row r="159" spans="1:17" s="414" customFormat="1">
      <c r="A159" s="196"/>
      <c r="B159" s="196"/>
      <c r="Q159" s="262"/>
    </row>
    <row r="160" spans="1:17" s="414" customFormat="1">
      <c r="A160" s="196"/>
      <c r="B160" s="196"/>
      <c r="Q160" s="262"/>
    </row>
    <row r="161" spans="1:17" s="414" customFormat="1">
      <c r="A161" s="196"/>
      <c r="B161" s="196"/>
      <c r="Q161" s="262"/>
    </row>
    <row r="162" spans="1:17" s="414" customFormat="1">
      <c r="A162" s="196"/>
      <c r="B162" s="196"/>
      <c r="Q162" s="262"/>
    </row>
    <row r="163" spans="1:17" s="414" customFormat="1">
      <c r="A163" s="196"/>
      <c r="B163" s="196"/>
      <c r="Q163" s="262"/>
    </row>
    <row r="164" spans="1:17" s="414" customFormat="1">
      <c r="A164" s="196"/>
      <c r="B164" s="196"/>
      <c r="Q164" s="262"/>
    </row>
    <row r="165" spans="1:17" s="414" customFormat="1">
      <c r="A165" s="196"/>
      <c r="B165" s="196"/>
      <c r="Q165" s="262"/>
    </row>
    <row r="166" spans="1:17" s="414" customFormat="1">
      <c r="A166" s="196"/>
      <c r="B166" s="196"/>
      <c r="Q166" s="262"/>
    </row>
    <row r="167" spans="1:17" s="414" customFormat="1">
      <c r="A167" s="196"/>
      <c r="B167" s="196"/>
      <c r="Q167" s="262"/>
    </row>
    <row r="168" spans="1:17" s="414" customFormat="1">
      <c r="A168" s="196"/>
      <c r="B168" s="196"/>
      <c r="Q168" s="262"/>
    </row>
    <row r="169" spans="1:17" s="414" customFormat="1">
      <c r="A169" s="196"/>
      <c r="B169" s="196"/>
      <c r="Q169" s="262"/>
    </row>
    <row r="170" spans="1:17" s="414" customFormat="1">
      <c r="A170" s="196"/>
      <c r="B170" s="196"/>
      <c r="Q170" s="262"/>
    </row>
    <row r="171" spans="1:17" s="414" customFormat="1">
      <c r="A171" s="196"/>
      <c r="B171" s="196"/>
      <c r="Q171" s="262"/>
    </row>
    <row r="172" spans="1:17" s="414" customFormat="1">
      <c r="A172" s="196"/>
      <c r="B172" s="196"/>
      <c r="Q172" s="262"/>
    </row>
    <row r="173" spans="1:17" s="414" customFormat="1">
      <c r="A173" s="196"/>
      <c r="B173" s="196"/>
      <c r="Q173" s="262"/>
    </row>
    <row r="174" spans="1:17" s="414" customFormat="1">
      <c r="A174" s="196"/>
      <c r="B174" s="196"/>
      <c r="Q174" s="262"/>
    </row>
    <row r="175" spans="1:17" s="414" customFormat="1">
      <c r="A175" s="196"/>
      <c r="B175" s="196"/>
      <c r="Q175" s="262"/>
    </row>
    <row r="176" spans="1:17" s="414" customFormat="1">
      <c r="A176" s="196"/>
      <c r="B176" s="196"/>
      <c r="Q176" s="262"/>
    </row>
    <row r="177" spans="1:17" s="414" customFormat="1">
      <c r="A177" s="196"/>
      <c r="B177" s="196"/>
      <c r="Q177" s="262"/>
    </row>
    <row r="178" spans="1:17" s="414" customFormat="1">
      <c r="A178" s="196"/>
      <c r="B178" s="196"/>
      <c r="Q178" s="262"/>
    </row>
    <row r="179" spans="1:17" s="414" customFormat="1">
      <c r="A179" s="196"/>
      <c r="B179" s="196"/>
      <c r="Q179" s="262"/>
    </row>
    <row r="180" spans="1:17" s="414" customFormat="1">
      <c r="A180" s="196"/>
      <c r="B180" s="196"/>
      <c r="Q180" s="262"/>
    </row>
    <row r="181" spans="1:17" s="414" customFormat="1">
      <c r="A181" s="196"/>
      <c r="B181" s="196"/>
      <c r="Q181" s="262"/>
    </row>
    <row r="182" spans="1:17" s="414" customFormat="1">
      <c r="A182" s="196"/>
      <c r="B182" s="196"/>
      <c r="Q182" s="262"/>
    </row>
    <row r="183" spans="1:17" s="414" customFormat="1">
      <c r="A183" s="196"/>
      <c r="B183" s="196"/>
      <c r="Q183" s="262"/>
    </row>
    <row r="184" spans="1:17" s="414" customFormat="1">
      <c r="A184" s="196"/>
      <c r="B184" s="196"/>
      <c r="Q184" s="262"/>
    </row>
    <row r="185" spans="1:17" s="414" customFormat="1">
      <c r="A185" s="196"/>
      <c r="B185" s="196"/>
      <c r="Q185" s="262"/>
    </row>
    <row r="186" spans="1:17" s="414" customFormat="1">
      <c r="A186" s="196"/>
      <c r="B186" s="196"/>
      <c r="Q186" s="262"/>
    </row>
    <row r="187" spans="1:17" s="414" customFormat="1">
      <c r="A187" s="196"/>
      <c r="B187" s="196"/>
      <c r="Q187" s="262"/>
    </row>
    <row r="188" spans="1:17" s="414" customFormat="1">
      <c r="A188" s="196"/>
      <c r="B188" s="196"/>
      <c r="Q188" s="262"/>
    </row>
    <row r="189" spans="1:17" s="414" customFormat="1">
      <c r="A189" s="196"/>
      <c r="B189" s="196"/>
      <c r="Q189" s="262"/>
    </row>
    <row r="190" spans="1:17" s="414" customFormat="1">
      <c r="A190" s="196"/>
      <c r="B190" s="196"/>
      <c r="Q190" s="262"/>
    </row>
    <row r="191" spans="1:17" s="414" customFormat="1">
      <c r="A191" s="196"/>
      <c r="B191" s="196"/>
      <c r="Q191" s="262"/>
    </row>
    <row r="192" spans="1:17" s="414" customFormat="1">
      <c r="A192" s="196"/>
      <c r="B192" s="196"/>
      <c r="Q192" s="262"/>
    </row>
    <row r="193" spans="1:17" s="414" customFormat="1">
      <c r="A193" s="196"/>
      <c r="B193" s="196"/>
      <c r="Q193" s="262"/>
    </row>
    <row r="194" spans="1:17" s="414" customFormat="1">
      <c r="A194" s="196"/>
      <c r="B194" s="196"/>
      <c r="Q194" s="262"/>
    </row>
    <row r="195" spans="1:17" s="414" customFormat="1">
      <c r="A195" s="196"/>
      <c r="B195" s="196"/>
      <c r="Q195" s="262"/>
    </row>
    <row r="196" spans="1:17" s="414" customFormat="1">
      <c r="A196" s="196"/>
      <c r="B196" s="196"/>
      <c r="Q196" s="262"/>
    </row>
    <row r="197" spans="1:17" s="414" customFormat="1">
      <c r="A197" s="196"/>
      <c r="B197" s="196"/>
      <c r="Q197" s="262"/>
    </row>
    <row r="198" spans="1:17" s="414" customFormat="1">
      <c r="A198" s="196"/>
      <c r="B198" s="196"/>
      <c r="Q198" s="262"/>
    </row>
    <row r="199" spans="1:17" s="414" customFormat="1">
      <c r="A199" s="196"/>
      <c r="B199" s="196"/>
      <c r="Q199" s="262"/>
    </row>
    <row r="200" spans="1:17" s="414" customFormat="1">
      <c r="A200" s="196"/>
      <c r="B200" s="196"/>
      <c r="Q200" s="262"/>
    </row>
    <row r="201" spans="1:17" s="414" customFormat="1">
      <c r="A201" s="196"/>
      <c r="B201" s="196"/>
      <c r="Q201" s="262"/>
    </row>
    <row r="202" spans="1:17" s="414" customFormat="1">
      <c r="A202" s="196"/>
      <c r="B202" s="196"/>
      <c r="Q202" s="262"/>
    </row>
    <row r="203" spans="1:17" s="414" customFormat="1">
      <c r="A203" s="196"/>
      <c r="B203" s="196"/>
      <c r="Q203" s="262"/>
    </row>
    <row r="204" spans="1:17" s="414" customFormat="1">
      <c r="A204" s="196"/>
      <c r="B204" s="196"/>
      <c r="Q204" s="262"/>
    </row>
    <row r="205" spans="1:17" s="414" customFormat="1">
      <c r="A205" s="196"/>
      <c r="B205" s="196"/>
      <c r="Q205" s="262"/>
    </row>
    <row r="206" spans="1:17" s="414" customFormat="1">
      <c r="A206" s="196"/>
      <c r="B206" s="196"/>
      <c r="Q206" s="262"/>
    </row>
    <row r="207" spans="1:17" s="414" customFormat="1">
      <c r="A207" s="196"/>
      <c r="B207" s="196"/>
      <c r="Q207" s="262"/>
    </row>
    <row r="208" spans="1:17" s="414" customFormat="1">
      <c r="A208" s="196"/>
      <c r="B208" s="196"/>
      <c r="Q208" s="262"/>
    </row>
    <row r="209" spans="1:17" s="414" customFormat="1">
      <c r="A209" s="196"/>
      <c r="B209" s="196"/>
      <c r="Q209" s="262"/>
    </row>
    <row r="210" spans="1:17" s="414" customFormat="1">
      <c r="A210" s="196"/>
      <c r="B210" s="196"/>
      <c r="Q210" s="262"/>
    </row>
    <row r="211" spans="1:17" s="414" customFormat="1">
      <c r="A211" s="196"/>
      <c r="B211" s="196"/>
      <c r="Q211" s="262"/>
    </row>
    <row r="212" spans="1:17" s="414" customFormat="1">
      <c r="A212" s="196"/>
      <c r="B212" s="196"/>
      <c r="Q212" s="262"/>
    </row>
    <row r="213" spans="1:17" s="414" customFormat="1">
      <c r="A213" s="196"/>
      <c r="B213" s="196"/>
      <c r="Q213" s="262"/>
    </row>
    <row r="214" spans="1:17" s="414" customFormat="1">
      <c r="A214" s="196"/>
      <c r="B214" s="196"/>
      <c r="Q214" s="262"/>
    </row>
    <row r="215" spans="1:17" s="414" customFormat="1">
      <c r="A215" s="196"/>
      <c r="B215" s="196"/>
      <c r="Q215" s="262"/>
    </row>
    <row r="216" spans="1:17" s="414" customFormat="1">
      <c r="A216" s="196"/>
      <c r="B216" s="196"/>
      <c r="Q216" s="262"/>
    </row>
    <row r="217" spans="1:17" s="414" customFormat="1">
      <c r="A217" s="196"/>
      <c r="B217" s="196"/>
      <c r="Q217" s="262"/>
    </row>
    <row r="218" spans="1:17" s="414" customFormat="1">
      <c r="A218" s="196"/>
      <c r="B218" s="196"/>
      <c r="Q218" s="262"/>
    </row>
    <row r="219" spans="1:17" s="414" customFormat="1">
      <c r="A219" s="196"/>
      <c r="B219" s="196"/>
      <c r="Q219" s="262"/>
    </row>
    <row r="220" spans="1:17" s="414" customFormat="1">
      <c r="A220" s="196"/>
      <c r="B220" s="196"/>
      <c r="Q220" s="262"/>
    </row>
    <row r="221" spans="1:17" s="414" customFormat="1">
      <c r="A221" s="196"/>
      <c r="B221" s="196"/>
      <c r="Q221" s="262"/>
    </row>
    <row r="222" spans="1:17" s="414" customFormat="1">
      <c r="A222" s="196"/>
      <c r="B222" s="196"/>
      <c r="Q222" s="262"/>
    </row>
    <row r="223" spans="1:17" s="414" customFormat="1">
      <c r="A223" s="196"/>
      <c r="B223" s="196"/>
      <c r="Q223" s="262"/>
    </row>
    <row r="224" spans="1:17" s="414" customFormat="1">
      <c r="A224" s="196"/>
      <c r="B224" s="196"/>
      <c r="Q224" s="262"/>
    </row>
    <row r="225" spans="1:17" s="414" customFormat="1">
      <c r="A225" s="196"/>
      <c r="B225" s="196"/>
      <c r="Q225" s="262"/>
    </row>
    <row r="226" spans="1:17" s="414" customFormat="1">
      <c r="A226" s="196"/>
      <c r="B226" s="196"/>
      <c r="Q226" s="262"/>
    </row>
    <row r="227" spans="1:17" s="414" customFormat="1">
      <c r="A227" s="196"/>
      <c r="B227" s="196"/>
      <c r="Q227" s="262"/>
    </row>
    <row r="228" spans="1:17" s="414" customFormat="1">
      <c r="A228" s="196"/>
      <c r="B228" s="196"/>
      <c r="Q228" s="262"/>
    </row>
    <row r="229" spans="1:17" s="414" customFormat="1">
      <c r="A229" s="196"/>
      <c r="B229" s="196"/>
      <c r="Q229" s="262"/>
    </row>
    <row r="230" spans="1:17" s="414" customFormat="1">
      <c r="A230" s="196"/>
      <c r="B230" s="196"/>
      <c r="Q230" s="262"/>
    </row>
    <row r="231" spans="1:17" s="414" customFormat="1">
      <c r="A231" s="196"/>
      <c r="B231" s="196"/>
      <c r="Q231" s="262"/>
    </row>
    <row r="232" spans="1:17" s="414" customFormat="1">
      <c r="A232" s="196"/>
      <c r="B232" s="196"/>
      <c r="Q232" s="262"/>
    </row>
    <row r="233" spans="1:17" s="414" customFormat="1">
      <c r="A233" s="196"/>
      <c r="B233" s="196"/>
      <c r="Q233" s="262"/>
    </row>
    <row r="234" spans="1:17" s="414" customFormat="1">
      <c r="A234" s="196"/>
      <c r="B234" s="196"/>
      <c r="Q234" s="262"/>
    </row>
    <row r="235" spans="1:17" s="414" customFormat="1">
      <c r="A235" s="196"/>
      <c r="B235" s="196"/>
      <c r="Q235" s="262"/>
    </row>
    <row r="236" spans="1:17" s="414" customFormat="1">
      <c r="A236" s="196"/>
      <c r="B236" s="196"/>
      <c r="Q236" s="262"/>
    </row>
    <row r="237" spans="1:17" s="414" customFormat="1">
      <c r="A237" s="196"/>
      <c r="B237" s="196"/>
      <c r="Q237" s="262"/>
    </row>
    <row r="238" spans="1:17" s="414" customFormat="1">
      <c r="A238" s="196"/>
      <c r="B238" s="196"/>
      <c r="Q238" s="262"/>
    </row>
    <row r="239" spans="1:17" s="414" customFormat="1">
      <c r="A239" s="196"/>
      <c r="B239" s="196"/>
      <c r="Q239" s="262"/>
    </row>
    <row r="240" spans="1:17" s="414" customFormat="1">
      <c r="A240" s="196"/>
      <c r="B240" s="196"/>
      <c r="Q240" s="262"/>
    </row>
    <row r="241" spans="1:17" s="414" customFormat="1">
      <c r="A241" s="196"/>
      <c r="B241" s="196"/>
      <c r="Q241" s="262"/>
    </row>
    <row r="242" spans="1:17" s="414" customFormat="1">
      <c r="A242" s="196"/>
      <c r="B242" s="196"/>
      <c r="Q242" s="262"/>
    </row>
    <row r="243" spans="1:17" s="414" customFormat="1">
      <c r="A243" s="196"/>
      <c r="B243" s="196"/>
      <c r="Q243" s="262"/>
    </row>
    <row r="244" spans="1:17" s="414" customFormat="1">
      <c r="A244" s="196"/>
      <c r="B244" s="196"/>
      <c r="Q244" s="262"/>
    </row>
    <row r="245" spans="1:17" s="414" customFormat="1">
      <c r="A245" s="196"/>
      <c r="B245" s="196"/>
      <c r="Q245" s="262"/>
    </row>
    <row r="246" spans="1:17" s="414" customFormat="1">
      <c r="A246" s="196"/>
      <c r="B246" s="196"/>
      <c r="Q246" s="262"/>
    </row>
    <row r="247" spans="1:17" s="414" customFormat="1">
      <c r="A247" s="196"/>
      <c r="B247" s="196"/>
      <c r="Q247" s="262"/>
    </row>
    <row r="248" spans="1:17" s="414" customFormat="1">
      <c r="A248" s="196"/>
      <c r="B248" s="196"/>
      <c r="Q248" s="262"/>
    </row>
    <row r="249" spans="1:17" s="414" customFormat="1">
      <c r="A249" s="196"/>
      <c r="B249" s="196"/>
      <c r="Q249" s="262"/>
    </row>
    <row r="250" spans="1:17" s="414" customFormat="1">
      <c r="A250" s="196"/>
      <c r="B250" s="196"/>
      <c r="Q250" s="262"/>
    </row>
    <row r="251" spans="1:17" s="414" customFormat="1">
      <c r="A251" s="196"/>
      <c r="B251" s="196"/>
      <c r="Q251" s="262"/>
    </row>
    <row r="252" spans="1:17" s="414" customFormat="1">
      <c r="A252" s="196"/>
      <c r="B252" s="196"/>
      <c r="Q252" s="262"/>
    </row>
    <row r="253" spans="1:17" s="414" customFormat="1">
      <c r="A253" s="196"/>
      <c r="B253" s="196"/>
      <c r="Q253" s="262"/>
    </row>
    <row r="254" spans="1:17" s="414" customFormat="1">
      <c r="A254" s="196"/>
      <c r="B254" s="196"/>
      <c r="Q254" s="262"/>
    </row>
    <row r="255" spans="1:17" s="414" customFormat="1">
      <c r="A255" s="196"/>
      <c r="B255" s="196"/>
      <c r="Q255" s="262"/>
    </row>
    <row r="256" spans="1:17" s="414" customFormat="1">
      <c r="A256" s="196"/>
      <c r="B256" s="196"/>
      <c r="Q256" s="262"/>
    </row>
    <row r="257" spans="1:17" s="414" customFormat="1">
      <c r="A257" s="196"/>
      <c r="B257" s="196"/>
      <c r="Q257" s="262"/>
    </row>
    <row r="258" spans="1:17" s="414" customFormat="1">
      <c r="A258" s="196"/>
      <c r="B258" s="196"/>
      <c r="Q258" s="262"/>
    </row>
    <row r="259" spans="1:17" s="414" customFormat="1">
      <c r="A259" s="196"/>
      <c r="B259" s="196"/>
      <c r="Q259" s="262"/>
    </row>
    <row r="260" spans="1:17" s="414" customFormat="1">
      <c r="A260" s="196"/>
      <c r="B260" s="196"/>
      <c r="Q260" s="262"/>
    </row>
    <row r="261" spans="1:17" s="414" customFormat="1">
      <c r="A261" s="196"/>
      <c r="B261" s="196"/>
      <c r="Q261" s="262"/>
    </row>
    <row r="262" spans="1:17" s="414" customFormat="1">
      <c r="A262" s="196"/>
      <c r="B262" s="196"/>
      <c r="Q262" s="262"/>
    </row>
    <row r="263" spans="1:17" s="414" customFormat="1">
      <c r="A263" s="196"/>
      <c r="B263" s="196"/>
      <c r="Q263" s="262"/>
    </row>
    <row r="264" spans="1:17" s="414" customFormat="1">
      <c r="A264" s="196"/>
      <c r="B264" s="196"/>
      <c r="E264" s="414" t="s">
        <v>330</v>
      </c>
      <c r="Q264" s="262"/>
    </row>
    <row r="265" spans="1:17" s="414" customFormat="1">
      <c r="A265" s="196"/>
      <c r="B265" s="196"/>
      <c r="Q265" s="262"/>
    </row>
    <row r="266" spans="1:17" s="414" customFormat="1">
      <c r="A266" s="196"/>
      <c r="B266" s="196"/>
      <c r="Q266" s="262"/>
    </row>
    <row r="267" spans="1:17" s="414" customFormat="1">
      <c r="A267" s="196"/>
      <c r="B267" s="196"/>
      <c r="C267" s="414" t="s">
        <v>331</v>
      </c>
      <c r="Q267" s="262"/>
    </row>
    <row r="268" spans="1:17" s="414" customFormat="1">
      <c r="A268" s="196"/>
      <c r="B268" s="196"/>
      <c r="Q268" s="262"/>
    </row>
    <row r="269" spans="1:17" s="414" customFormat="1">
      <c r="A269" s="196"/>
      <c r="B269" s="196"/>
      <c r="Q269" s="262"/>
    </row>
    <row r="270" spans="1:17" s="414" customFormat="1">
      <c r="A270" s="196"/>
      <c r="B270" s="196"/>
      <c r="Q270" s="262"/>
    </row>
    <row r="271" spans="1:17" s="414" customFormat="1">
      <c r="A271" s="196"/>
      <c r="B271" s="196"/>
      <c r="Q271" s="262"/>
    </row>
    <row r="272" spans="1:17" s="414" customFormat="1">
      <c r="A272" s="196"/>
      <c r="B272" s="196"/>
      <c r="Q272" s="262"/>
    </row>
    <row r="273" spans="1:17" s="414" customFormat="1">
      <c r="A273" s="196"/>
      <c r="B273" s="196"/>
      <c r="Q273" s="262"/>
    </row>
    <row r="274" spans="1:17" s="414" customFormat="1">
      <c r="A274" s="196"/>
      <c r="B274" s="196"/>
      <c r="Q274" s="262"/>
    </row>
    <row r="275" spans="1:17" s="414" customFormat="1">
      <c r="A275" s="196"/>
      <c r="B275" s="196"/>
      <c r="Q275" s="262"/>
    </row>
    <row r="276" spans="1:17" s="414" customFormat="1">
      <c r="A276" s="196"/>
      <c r="B276" s="196"/>
      <c r="Q276" s="262"/>
    </row>
    <row r="277" spans="1:17" s="414" customFormat="1">
      <c r="A277" s="196"/>
      <c r="B277" s="196"/>
      <c r="Q277" s="262"/>
    </row>
    <row r="278" spans="1:17" s="414" customFormat="1">
      <c r="A278" s="196"/>
      <c r="B278" s="196"/>
      <c r="Q278" s="262"/>
    </row>
    <row r="279" spans="1:17" s="414" customFormat="1">
      <c r="A279" s="196"/>
      <c r="B279" s="196"/>
      <c r="Q279" s="262"/>
    </row>
    <row r="280" spans="1:17" s="414" customFormat="1">
      <c r="A280" s="196"/>
      <c r="B280" s="196"/>
      <c r="Q280" s="262"/>
    </row>
    <row r="281" spans="1:17" s="414" customFormat="1">
      <c r="A281" s="196"/>
      <c r="B281" s="196"/>
      <c r="Q281" s="262"/>
    </row>
    <row r="282" spans="1:17" s="414" customFormat="1">
      <c r="A282" s="196"/>
      <c r="B282" s="196"/>
      <c r="Q282" s="262"/>
    </row>
    <row r="283" spans="1:17" s="414" customFormat="1">
      <c r="A283" s="196"/>
      <c r="B283" s="196"/>
      <c r="Q283" s="262"/>
    </row>
    <row r="284" spans="1:17" s="414" customFormat="1">
      <c r="A284" s="196"/>
      <c r="B284" s="196"/>
      <c r="Q284" s="262"/>
    </row>
    <row r="285" spans="1:17" s="414" customFormat="1">
      <c r="A285" s="196"/>
      <c r="B285" s="196"/>
      <c r="Q285" s="262"/>
    </row>
    <row r="286" spans="1:17" s="414" customFormat="1">
      <c r="A286" s="196"/>
      <c r="B286" s="196"/>
      <c r="Q286" s="262"/>
    </row>
    <row r="287" spans="1:17" s="414" customFormat="1">
      <c r="A287" s="196"/>
      <c r="B287" s="196"/>
      <c r="Q287" s="262"/>
    </row>
    <row r="288" spans="1:17" s="414" customFormat="1">
      <c r="A288" s="196"/>
      <c r="B288" s="196"/>
      <c r="Q288" s="262"/>
    </row>
    <row r="289" spans="1:17" s="414" customFormat="1">
      <c r="A289" s="196"/>
      <c r="B289" s="196"/>
      <c r="Q289" s="262"/>
    </row>
    <row r="290" spans="1:17" s="414" customFormat="1">
      <c r="A290" s="196"/>
      <c r="B290" s="196"/>
      <c r="Q290" s="262"/>
    </row>
    <row r="291" spans="1:17" s="414" customFormat="1">
      <c r="A291" s="196"/>
      <c r="B291" s="196"/>
      <c r="Q291" s="262"/>
    </row>
    <row r="292" spans="1:17" s="414" customFormat="1">
      <c r="A292" s="196"/>
      <c r="B292" s="196"/>
      <c r="Q292" s="262"/>
    </row>
    <row r="293" spans="1:17" s="414" customFormat="1">
      <c r="A293" s="196"/>
      <c r="B293" s="196"/>
      <c r="Q293" s="262"/>
    </row>
    <row r="294" spans="1:17" s="414" customFormat="1">
      <c r="A294" s="196"/>
      <c r="B294" s="196"/>
      <c r="Q294" s="262"/>
    </row>
    <row r="295" spans="1:17" s="414" customFormat="1">
      <c r="A295" s="196"/>
      <c r="B295" s="196"/>
      <c r="Q295" s="262"/>
    </row>
    <row r="296" spans="1:17" s="414" customFormat="1">
      <c r="A296" s="196"/>
      <c r="B296" s="196"/>
      <c r="Q296" s="262"/>
    </row>
    <row r="297" spans="1:17" s="414" customFormat="1">
      <c r="A297" s="196"/>
      <c r="B297" s="196"/>
      <c r="Q297" s="262"/>
    </row>
    <row r="298" spans="1:17" s="414" customFormat="1">
      <c r="A298" s="196"/>
      <c r="B298" s="196"/>
      <c r="Q298" s="262"/>
    </row>
    <row r="299" spans="1:17" s="414" customFormat="1">
      <c r="A299" s="196"/>
      <c r="B299" s="196"/>
      <c r="Q299" s="262"/>
    </row>
    <row r="300" spans="1:17" s="414" customFormat="1">
      <c r="A300" s="196"/>
      <c r="B300" s="196"/>
      <c r="Q300" s="262"/>
    </row>
    <row r="301" spans="1:17" s="414" customFormat="1">
      <c r="A301" s="196"/>
      <c r="B301" s="196"/>
      <c r="Q301" s="262"/>
    </row>
    <row r="302" spans="1:17" s="414" customFormat="1">
      <c r="A302" s="196"/>
      <c r="B302" s="196"/>
      <c r="Q302" s="262"/>
    </row>
    <row r="303" spans="1:17" s="414" customFormat="1">
      <c r="A303" s="196"/>
      <c r="B303" s="196"/>
      <c r="Q303" s="262"/>
    </row>
    <row r="304" spans="1:17" s="414" customFormat="1">
      <c r="A304" s="196"/>
      <c r="B304" s="196"/>
      <c r="Q304" s="262"/>
    </row>
    <row r="305" spans="1:17" s="414" customFormat="1">
      <c r="A305" s="196"/>
      <c r="B305" s="196"/>
      <c r="Q305" s="262"/>
    </row>
    <row r="306" spans="1:17" s="414" customFormat="1">
      <c r="A306" s="196"/>
      <c r="B306" s="196"/>
      <c r="Q306" s="262"/>
    </row>
    <row r="307" spans="1:17" s="414" customFormat="1">
      <c r="A307" s="196"/>
      <c r="B307" s="196"/>
      <c r="Q307" s="262"/>
    </row>
    <row r="308" spans="1:17" s="414" customFormat="1">
      <c r="A308" s="196"/>
      <c r="B308" s="196"/>
      <c r="Q308" s="262"/>
    </row>
    <row r="309" spans="1:17" s="414" customFormat="1">
      <c r="A309" s="196"/>
      <c r="B309" s="196"/>
      <c r="Q309" s="262"/>
    </row>
    <row r="310" spans="1:17" s="414" customFormat="1">
      <c r="A310" s="196"/>
      <c r="B310" s="196"/>
      <c r="Q310" s="262"/>
    </row>
    <row r="311" spans="1:17" s="414" customFormat="1">
      <c r="A311" s="196"/>
      <c r="B311" s="196"/>
      <c r="Q311" s="262"/>
    </row>
    <row r="312" spans="1:17" s="414" customFormat="1">
      <c r="A312" s="196"/>
      <c r="B312" s="196"/>
      <c r="Q312" s="262"/>
    </row>
    <row r="313" spans="1:17" s="414" customFormat="1">
      <c r="A313" s="196"/>
      <c r="B313" s="196"/>
      <c r="Q313" s="262"/>
    </row>
    <row r="314" spans="1:17" s="414" customFormat="1">
      <c r="A314" s="196"/>
      <c r="B314" s="196"/>
      <c r="Q314" s="262"/>
    </row>
    <row r="315" spans="1:17" s="414" customFormat="1">
      <c r="A315" s="196"/>
      <c r="B315" s="196"/>
      <c r="Q315" s="262"/>
    </row>
    <row r="316" spans="1:17" s="414" customFormat="1">
      <c r="A316" s="196"/>
      <c r="B316" s="196"/>
      <c r="Q316" s="262"/>
    </row>
    <row r="317" spans="1:17" s="414" customFormat="1">
      <c r="A317" s="196"/>
      <c r="B317" s="196"/>
      <c r="Q317" s="262"/>
    </row>
    <row r="318" spans="1:17" s="414" customFormat="1">
      <c r="A318" s="196"/>
      <c r="B318" s="196"/>
      <c r="Q318" s="262"/>
    </row>
    <row r="319" spans="1:17" s="414" customFormat="1">
      <c r="A319" s="196"/>
      <c r="B319" s="196"/>
      <c r="Q319" s="262"/>
    </row>
    <row r="320" spans="1:17" s="414" customFormat="1">
      <c r="A320" s="196"/>
      <c r="B320" s="196"/>
      <c r="Q320" s="262"/>
    </row>
    <row r="321" spans="1:17" s="414" customFormat="1">
      <c r="A321" s="196"/>
      <c r="B321" s="196"/>
      <c r="Q321" s="262"/>
    </row>
    <row r="322" spans="1:17" s="414" customFormat="1">
      <c r="A322" s="196"/>
      <c r="B322" s="196"/>
      <c r="Q322" s="262"/>
    </row>
    <row r="323" spans="1:17" s="414" customFormat="1">
      <c r="A323" s="196"/>
      <c r="B323" s="196"/>
      <c r="Q323" s="262"/>
    </row>
    <row r="324" spans="1:17" s="414" customFormat="1">
      <c r="A324" s="196"/>
      <c r="B324" s="196"/>
      <c r="Q324" s="262"/>
    </row>
    <row r="325" spans="1:17" s="414" customFormat="1">
      <c r="A325" s="196"/>
      <c r="B325" s="196"/>
      <c r="Q325" s="262"/>
    </row>
    <row r="326" spans="1:17" s="414" customFormat="1">
      <c r="A326" s="196"/>
      <c r="B326" s="196"/>
      <c r="Q326" s="262"/>
    </row>
    <row r="327" spans="1:17" s="414" customFormat="1">
      <c r="A327" s="196"/>
      <c r="B327" s="196"/>
      <c r="Q327" s="262"/>
    </row>
    <row r="328" spans="1:17" s="414" customFormat="1">
      <c r="A328" s="196"/>
      <c r="B328" s="196"/>
      <c r="Q328" s="262"/>
    </row>
    <row r="329" spans="1:17" s="414" customFormat="1">
      <c r="A329" s="196"/>
      <c r="B329" s="196"/>
      <c r="Q329" s="262"/>
    </row>
    <row r="330" spans="1:17" s="414" customFormat="1">
      <c r="A330" s="196"/>
      <c r="B330" s="196"/>
      <c r="Q330" s="262"/>
    </row>
    <row r="331" spans="1:17" s="414" customFormat="1">
      <c r="A331" s="196"/>
      <c r="B331" s="196"/>
      <c r="Q331" s="262"/>
    </row>
    <row r="332" spans="1:17" s="414" customFormat="1">
      <c r="A332" s="196"/>
      <c r="B332" s="196"/>
      <c r="Q332" s="262"/>
    </row>
    <row r="333" spans="1:17" s="414" customFormat="1">
      <c r="A333" s="196"/>
      <c r="B333" s="196"/>
      <c r="Q333" s="262"/>
    </row>
    <row r="334" spans="1:17" s="414" customFormat="1">
      <c r="A334" s="196"/>
      <c r="B334" s="196"/>
      <c r="Q334" s="262"/>
    </row>
    <row r="335" spans="1:17" s="414" customFormat="1">
      <c r="A335" s="196"/>
      <c r="B335" s="196"/>
      <c r="Q335" s="262"/>
    </row>
    <row r="336" spans="1:17" s="414" customFormat="1">
      <c r="A336" s="196"/>
      <c r="B336" s="196"/>
      <c r="Q336" s="262"/>
    </row>
    <row r="337" spans="1:17" s="414" customFormat="1">
      <c r="A337" s="196"/>
      <c r="B337" s="196"/>
      <c r="Q337" s="262"/>
    </row>
    <row r="338" spans="1:17" s="414" customFormat="1">
      <c r="A338" s="196"/>
      <c r="B338" s="196"/>
      <c r="Q338" s="262"/>
    </row>
    <row r="339" spans="1:17" s="414" customFormat="1">
      <c r="A339" s="196"/>
      <c r="B339" s="196"/>
      <c r="Q339" s="262"/>
    </row>
    <row r="340" spans="1:17" s="414" customFormat="1">
      <c r="A340" s="196"/>
      <c r="B340" s="196"/>
      <c r="Q340" s="262"/>
    </row>
    <row r="341" spans="1:17" s="414" customFormat="1">
      <c r="A341" s="196"/>
      <c r="B341" s="196"/>
      <c r="Q341" s="262"/>
    </row>
    <row r="342" spans="1:17" s="414" customFormat="1">
      <c r="A342" s="196"/>
      <c r="B342" s="196"/>
      <c r="Q342" s="262"/>
    </row>
    <row r="343" spans="1:17" s="414" customFormat="1">
      <c r="A343" s="196"/>
      <c r="B343" s="196"/>
      <c r="Q343" s="262"/>
    </row>
    <row r="344" spans="1:17" s="414" customFormat="1">
      <c r="A344" s="196"/>
      <c r="B344" s="196"/>
      <c r="Q344" s="262"/>
    </row>
    <row r="345" spans="1:17" s="414" customFormat="1">
      <c r="A345" s="196"/>
      <c r="B345" s="196"/>
      <c r="Q345" s="262"/>
    </row>
    <row r="346" spans="1:17" s="414" customFormat="1">
      <c r="A346" s="196"/>
      <c r="B346" s="196"/>
      <c r="Q346" s="262"/>
    </row>
    <row r="347" spans="1:17" s="414" customFormat="1">
      <c r="A347" s="196"/>
      <c r="B347" s="196"/>
      <c r="Q347" s="262"/>
    </row>
    <row r="348" spans="1:17" s="414" customFormat="1">
      <c r="A348" s="196"/>
      <c r="B348" s="196"/>
      <c r="Q348" s="262"/>
    </row>
    <row r="349" spans="1:17" s="414" customFormat="1">
      <c r="A349" s="196"/>
      <c r="B349" s="196"/>
      <c r="Q349" s="262"/>
    </row>
    <row r="350" spans="1:17" s="414" customFormat="1">
      <c r="A350" s="196"/>
      <c r="B350" s="196"/>
      <c r="Q350" s="262"/>
    </row>
    <row r="351" spans="1:17" s="414" customFormat="1">
      <c r="A351" s="196"/>
      <c r="B351" s="196"/>
      <c r="Q351" s="262"/>
    </row>
    <row r="352" spans="1:17" s="414" customFormat="1">
      <c r="A352" s="196"/>
      <c r="B352" s="196"/>
      <c r="Q352" s="262"/>
    </row>
    <row r="353" spans="1:17" s="414" customFormat="1">
      <c r="A353" s="196"/>
      <c r="B353" s="196"/>
      <c r="Q353" s="262"/>
    </row>
    <row r="354" spans="1:17" s="414" customFormat="1">
      <c r="A354" s="196"/>
      <c r="B354" s="196"/>
      <c r="Q354" s="262"/>
    </row>
    <row r="355" spans="1:17" s="414" customFormat="1">
      <c r="A355" s="196"/>
      <c r="B355" s="196"/>
      <c r="Q355" s="262"/>
    </row>
    <row r="356" spans="1:17" s="414" customFormat="1">
      <c r="A356" s="196"/>
      <c r="B356" s="196"/>
      <c r="Q356" s="262"/>
    </row>
    <row r="357" spans="1:17" s="414" customFormat="1">
      <c r="A357" s="196"/>
      <c r="B357" s="196"/>
      <c r="Q357" s="262"/>
    </row>
    <row r="358" spans="1:17" s="414" customFormat="1">
      <c r="A358" s="196"/>
      <c r="B358" s="196"/>
      <c r="Q358" s="262"/>
    </row>
    <row r="359" spans="1:17" s="414" customFormat="1">
      <c r="A359" s="196"/>
      <c r="B359" s="196"/>
      <c r="Q359" s="262"/>
    </row>
    <row r="360" spans="1:17" s="414" customFormat="1">
      <c r="A360" s="196"/>
      <c r="B360" s="196"/>
      <c r="Q360" s="262"/>
    </row>
    <row r="361" spans="1:17" s="414" customFormat="1">
      <c r="A361" s="196"/>
      <c r="B361" s="196"/>
      <c r="Q361" s="262"/>
    </row>
    <row r="362" spans="1:17" s="414" customFormat="1">
      <c r="A362" s="196"/>
      <c r="B362" s="196"/>
      <c r="Q362" s="262"/>
    </row>
    <row r="363" spans="1:17" s="414" customFormat="1">
      <c r="A363" s="196"/>
      <c r="B363" s="196"/>
      <c r="Q363" s="262"/>
    </row>
    <row r="364" spans="1:17" s="414" customFormat="1">
      <c r="A364" s="196"/>
      <c r="B364" s="196"/>
      <c r="Q364" s="262"/>
    </row>
    <row r="365" spans="1:17" s="414" customFormat="1">
      <c r="A365" s="196"/>
      <c r="B365" s="196"/>
      <c r="Q365" s="262"/>
    </row>
    <row r="366" spans="1:17" s="414" customFormat="1">
      <c r="A366" s="196"/>
      <c r="B366" s="196"/>
      <c r="Q366" s="262"/>
    </row>
    <row r="367" spans="1:17" s="414" customFormat="1">
      <c r="A367" s="196"/>
      <c r="B367" s="196"/>
      <c r="Q367" s="262"/>
    </row>
    <row r="368" spans="1:17" s="414" customFormat="1">
      <c r="A368" s="196"/>
      <c r="B368" s="196"/>
      <c r="Q368" s="262"/>
    </row>
    <row r="369" spans="1:17" s="414" customFormat="1">
      <c r="A369" s="196"/>
      <c r="B369" s="196"/>
      <c r="Q369" s="262"/>
    </row>
    <row r="370" spans="1:17" s="414" customFormat="1">
      <c r="A370" s="196"/>
      <c r="B370" s="196"/>
      <c r="Q370" s="262"/>
    </row>
    <row r="371" spans="1:17" s="414" customFormat="1">
      <c r="A371" s="196"/>
      <c r="B371" s="196"/>
      <c r="Q371" s="262"/>
    </row>
    <row r="372" spans="1:17" s="414" customFormat="1">
      <c r="A372" s="196"/>
      <c r="B372" s="196"/>
      <c r="Q372" s="262"/>
    </row>
    <row r="373" spans="1:17" s="414" customFormat="1">
      <c r="A373" s="196"/>
      <c r="B373" s="196"/>
      <c r="Q373" s="262"/>
    </row>
    <row r="374" spans="1:17" s="414" customFormat="1">
      <c r="A374" s="196"/>
      <c r="B374" s="196"/>
      <c r="Q374" s="262"/>
    </row>
    <row r="375" spans="1:17" s="414" customFormat="1">
      <c r="A375" s="196"/>
      <c r="B375" s="196"/>
      <c r="Q375" s="262"/>
    </row>
    <row r="376" spans="1:17" s="414" customFormat="1">
      <c r="A376" s="196"/>
      <c r="B376" s="196"/>
      <c r="Q376" s="262"/>
    </row>
    <row r="377" spans="1:17" s="414" customFormat="1">
      <c r="A377" s="196"/>
      <c r="B377" s="196"/>
      <c r="Q377" s="262"/>
    </row>
    <row r="378" spans="1:17" s="414" customFormat="1">
      <c r="A378" s="196"/>
      <c r="B378" s="196"/>
      <c r="Q378" s="262"/>
    </row>
    <row r="379" spans="1:17" s="414" customFormat="1">
      <c r="A379" s="196"/>
      <c r="B379" s="196"/>
      <c r="Q379" s="262"/>
    </row>
    <row r="380" spans="1:17" s="414" customFormat="1">
      <c r="A380" s="196"/>
      <c r="B380" s="196"/>
      <c r="Q380" s="262"/>
    </row>
    <row r="381" spans="1:17" s="414" customFormat="1">
      <c r="A381" s="196"/>
      <c r="B381" s="196"/>
      <c r="Q381" s="262"/>
    </row>
    <row r="382" spans="1:17" s="414" customFormat="1">
      <c r="A382" s="196"/>
      <c r="B382" s="196"/>
      <c r="Q382" s="262"/>
    </row>
    <row r="383" spans="1:17" s="414" customFormat="1">
      <c r="A383" s="196"/>
      <c r="B383" s="196"/>
      <c r="Q383" s="262"/>
    </row>
    <row r="384" spans="1:17" s="414" customFormat="1">
      <c r="A384" s="196"/>
      <c r="B384" s="196"/>
      <c r="Q384" s="262"/>
    </row>
    <row r="385" spans="1:17" s="414" customFormat="1">
      <c r="A385" s="196"/>
      <c r="B385" s="196"/>
      <c r="Q385" s="262"/>
    </row>
    <row r="386" spans="1:17" s="414" customFormat="1">
      <c r="A386" s="196"/>
      <c r="B386" s="196"/>
      <c r="Q386" s="262"/>
    </row>
    <row r="387" spans="1:17" s="414" customFormat="1">
      <c r="A387" s="196"/>
      <c r="B387" s="196"/>
      <c r="Q387" s="262"/>
    </row>
    <row r="388" spans="1:17" s="414" customFormat="1">
      <c r="A388" s="196"/>
      <c r="B388" s="196"/>
      <c r="Q388" s="262"/>
    </row>
    <row r="389" spans="1:17" s="414" customFormat="1">
      <c r="A389" s="196"/>
      <c r="B389" s="196"/>
      <c r="Q389" s="262"/>
    </row>
    <row r="390" spans="1:17" s="414" customFormat="1">
      <c r="A390" s="196"/>
      <c r="B390" s="196"/>
      <c r="Q390" s="262"/>
    </row>
    <row r="391" spans="1:17" s="414" customFormat="1">
      <c r="A391" s="196"/>
      <c r="B391" s="196"/>
      <c r="Q391" s="262"/>
    </row>
    <row r="392" spans="1:17" s="414" customFormat="1">
      <c r="A392" s="196"/>
      <c r="B392" s="196"/>
      <c r="Q392" s="262"/>
    </row>
    <row r="393" spans="1:17" s="414" customFormat="1">
      <c r="A393" s="196"/>
      <c r="B393" s="196"/>
      <c r="Q393" s="262"/>
    </row>
    <row r="394" spans="1:17" s="414" customFormat="1">
      <c r="A394" s="196"/>
      <c r="B394" s="196"/>
      <c r="Q394" s="262"/>
    </row>
    <row r="395" spans="1:17" s="414" customFormat="1">
      <c r="A395" s="196"/>
      <c r="B395" s="196"/>
      <c r="Q395" s="262"/>
    </row>
    <row r="396" spans="1:17" s="414" customFormat="1">
      <c r="A396" s="196"/>
      <c r="B396" s="196"/>
      <c r="Q396" s="262"/>
    </row>
    <row r="397" spans="1:17" s="414" customFormat="1">
      <c r="A397" s="196"/>
      <c r="B397" s="196"/>
      <c r="Q397" s="262"/>
    </row>
    <row r="398" spans="1:17" s="414" customFormat="1">
      <c r="A398" s="196"/>
      <c r="B398" s="196"/>
      <c r="Q398" s="262"/>
    </row>
    <row r="399" spans="1:17" s="414" customFormat="1">
      <c r="A399" s="196"/>
      <c r="B399" s="196"/>
      <c r="Q399" s="262"/>
    </row>
    <row r="400" spans="1:17" s="414" customFormat="1">
      <c r="A400" s="196"/>
      <c r="B400" s="196"/>
      <c r="Q400" s="262"/>
    </row>
    <row r="401" spans="1:17" s="414" customFormat="1">
      <c r="A401" s="196"/>
      <c r="B401" s="196"/>
      <c r="Q401" s="262"/>
    </row>
    <row r="402" spans="1:17" s="414" customFormat="1">
      <c r="A402" s="196"/>
      <c r="B402" s="196"/>
      <c r="Q402" s="262"/>
    </row>
    <row r="403" spans="1:17" s="414" customFormat="1">
      <c r="A403" s="196"/>
      <c r="B403" s="196"/>
      <c r="Q403" s="262"/>
    </row>
    <row r="404" spans="1:17" s="414" customFormat="1">
      <c r="A404" s="196"/>
      <c r="B404" s="196"/>
      <c r="Q404" s="262"/>
    </row>
    <row r="405" spans="1:17" s="414" customFormat="1">
      <c r="A405" s="196"/>
      <c r="B405" s="196"/>
      <c r="Q405" s="262"/>
    </row>
    <row r="406" spans="1:17" s="414" customFormat="1">
      <c r="A406" s="196"/>
      <c r="B406" s="196"/>
      <c r="Q406" s="262"/>
    </row>
    <row r="407" spans="1:17" s="414" customFormat="1">
      <c r="A407" s="196"/>
      <c r="B407" s="196"/>
      <c r="Q407" s="262"/>
    </row>
    <row r="408" spans="1:17" s="414" customFormat="1">
      <c r="A408" s="196"/>
      <c r="B408" s="196"/>
      <c r="Q408" s="262"/>
    </row>
    <row r="409" spans="1:17" s="414" customFormat="1">
      <c r="A409" s="196"/>
      <c r="B409" s="196"/>
      <c r="Q409" s="262"/>
    </row>
    <row r="410" spans="1:17" s="414" customFormat="1">
      <c r="A410" s="196"/>
      <c r="B410" s="196"/>
      <c r="Q410" s="262"/>
    </row>
    <row r="411" spans="1:17" s="414" customFormat="1">
      <c r="A411" s="196"/>
      <c r="B411" s="196"/>
      <c r="Q411" s="262"/>
    </row>
    <row r="412" spans="1:17" s="414" customFormat="1">
      <c r="A412" s="196"/>
      <c r="B412" s="196"/>
      <c r="Q412" s="262"/>
    </row>
    <row r="413" spans="1:17" s="414" customFormat="1">
      <c r="A413" s="196"/>
      <c r="B413" s="196"/>
      <c r="Q413" s="262"/>
    </row>
    <row r="414" spans="1:17" s="414" customFormat="1">
      <c r="A414" s="196"/>
      <c r="B414" s="196"/>
      <c r="Q414" s="262"/>
    </row>
    <row r="415" spans="1:17" s="414" customFormat="1">
      <c r="A415" s="196"/>
      <c r="B415" s="196"/>
      <c r="Q415" s="262"/>
    </row>
    <row r="416" spans="1:17" s="414" customFormat="1">
      <c r="A416" s="196"/>
      <c r="B416" s="196"/>
      <c r="Q416" s="262"/>
    </row>
    <row r="417" spans="1:17" s="414" customFormat="1">
      <c r="A417" s="196"/>
      <c r="B417" s="196"/>
      <c r="Q417" s="262"/>
    </row>
    <row r="418" spans="1:17" s="414" customFormat="1">
      <c r="A418" s="196"/>
      <c r="B418" s="196"/>
      <c r="Q418" s="262"/>
    </row>
    <row r="419" spans="1:17" s="414" customFormat="1">
      <c r="A419" s="196"/>
      <c r="B419" s="196"/>
      <c r="Q419" s="262"/>
    </row>
    <row r="420" spans="1:17" s="414" customFormat="1">
      <c r="A420" s="196"/>
      <c r="B420" s="196"/>
      <c r="Q420" s="262"/>
    </row>
    <row r="421" spans="1:17" s="414" customFormat="1">
      <c r="A421" s="196"/>
      <c r="B421" s="196"/>
      <c r="Q421" s="262"/>
    </row>
    <row r="422" spans="1:17" s="414" customFormat="1">
      <c r="A422" s="196"/>
      <c r="B422" s="196"/>
      <c r="Q422" s="262"/>
    </row>
    <row r="423" spans="1:17" s="414" customFormat="1">
      <c r="A423" s="196"/>
      <c r="B423" s="196"/>
      <c r="Q423" s="262"/>
    </row>
    <row r="424" spans="1:17" s="414" customFormat="1">
      <c r="A424" s="196"/>
      <c r="B424" s="196"/>
      <c r="Q424" s="262"/>
    </row>
    <row r="425" spans="1:17" s="414" customFormat="1">
      <c r="A425" s="196"/>
      <c r="B425" s="196"/>
      <c r="Q425" s="262"/>
    </row>
    <row r="426" spans="1:17" s="414" customFormat="1">
      <c r="A426" s="196"/>
      <c r="B426" s="196"/>
      <c r="Q426" s="262"/>
    </row>
    <row r="427" spans="1:17" s="414" customFormat="1">
      <c r="A427" s="196"/>
      <c r="B427" s="196"/>
      <c r="Q427" s="262"/>
    </row>
    <row r="428" spans="1:17" s="414" customFormat="1">
      <c r="A428" s="196"/>
      <c r="B428" s="196"/>
      <c r="Q428" s="262"/>
    </row>
    <row r="429" spans="1:17" s="414" customFormat="1">
      <c r="A429" s="196"/>
      <c r="B429" s="196"/>
      <c r="Q429" s="262"/>
    </row>
    <row r="430" spans="1:17" s="414" customFormat="1">
      <c r="A430" s="196"/>
      <c r="B430" s="196"/>
      <c r="Q430" s="262"/>
    </row>
    <row r="431" spans="1:17" s="414" customFormat="1">
      <c r="A431" s="196"/>
      <c r="B431" s="196"/>
      <c r="Q431" s="262"/>
    </row>
    <row r="432" spans="1:17" s="414" customFormat="1">
      <c r="A432" s="196"/>
      <c r="B432" s="196"/>
      <c r="Q432" s="262"/>
    </row>
    <row r="433" spans="1:17" s="414" customFormat="1">
      <c r="A433" s="196"/>
      <c r="B433" s="196"/>
      <c r="Q433" s="262"/>
    </row>
    <row r="434" spans="1:17" s="414" customFormat="1">
      <c r="A434" s="196"/>
      <c r="B434" s="196"/>
      <c r="Q434" s="262"/>
    </row>
    <row r="435" spans="1:17" s="414" customFormat="1">
      <c r="A435" s="196"/>
      <c r="B435" s="196"/>
      <c r="Q435" s="262"/>
    </row>
    <row r="436" spans="1:17" s="414" customFormat="1">
      <c r="A436" s="196"/>
      <c r="B436" s="196"/>
      <c r="Q436" s="262"/>
    </row>
    <row r="437" spans="1:17" s="414" customFormat="1">
      <c r="A437" s="196"/>
      <c r="B437" s="196"/>
      <c r="Q437" s="262"/>
    </row>
    <row r="438" spans="1:17" s="414" customFormat="1">
      <c r="A438" s="196"/>
      <c r="B438" s="196"/>
      <c r="Q438" s="262"/>
    </row>
    <row r="439" spans="1:17" s="414" customFormat="1">
      <c r="A439" s="196"/>
      <c r="B439" s="196"/>
      <c r="Q439" s="262"/>
    </row>
    <row r="440" spans="1:17" s="414" customFormat="1">
      <c r="A440" s="196"/>
      <c r="B440" s="196"/>
      <c r="Q440" s="262"/>
    </row>
    <row r="441" spans="1:17" s="414" customFormat="1">
      <c r="A441" s="196"/>
      <c r="B441" s="196"/>
      <c r="Q441" s="262"/>
    </row>
    <row r="442" spans="1:17" s="414" customFormat="1">
      <c r="A442" s="196"/>
      <c r="B442" s="196"/>
      <c r="Q442" s="262"/>
    </row>
    <row r="443" spans="1:17" s="414" customFormat="1">
      <c r="A443" s="196"/>
      <c r="B443" s="196"/>
      <c r="Q443" s="262"/>
    </row>
    <row r="444" spans="1:17" s="414" customFormat="1">
      <c r="A444" s="196"/>
      <c r="B444" s="196"/>
      <c r="Q444" s="262"/>
    </row>
    <row r="445" spans="1:17" s="414" customFormat="1">
      <c r="A445" s="196"/>
      <c r="B445" s="196"/>
      <c r="Q445" s="262"/>
    </row>
    <row r="446" spans="1:17" s="414" customFormat="1">
      <c r="A446" s="196"/>
      <c r="B446" s="196"/>
      <c r="Q446" s="262"/>
    </row>
    <row r="447" spans="1:17" s="414" customFormat="1">
      <c r="A447" s="196"/>
      <c r="B447" s="196"/>
      <c r="Q447" s="262"/>
    </row>
    <row r="448" spans="1:17" s="414" customFormat="1">
      <c r="A448" s="196"/>
      <c r="B448" s="196"/>
      <c r="Q448" s="262"/>
    </row>
    <row r="449" spans="1:17" s="414" customFormat="1">
      <c r="A449" s="196"/>
      <c r="B449" s="196"/>
      <c r="Q449" s="262"/>
    </row>
    <row r="450" spans="1:17" s="414" customFormat="1">
      <c r="A450" s="196"/>
      <c r="B450" s="196"/>
      <c r="Q450" s="262"/>
    </row>
    <row r="451" spans="1:17" s="414" customFormat="1">
      <c r="A451" s="196"/>
      <c r="B451" s="196"/>
      <c r="Q451" s="262"/>
    </row>
    <row r="452" spans="1:17" s="414" customFormat="1">
      <c r="A452" s="196"/>
      <c r="B452" s="196"/>
      <c r="Q452" s="262"/>
    </row>
    <row r="453" spans="1:17" s="414" customFormat="1">
      <c r="A453" s="196"/>
      <c r="B453" s="196"/>
      <c r="Q453" s="262"/>
    </row>
    <row r="454" spans="1:17" s="414" customFormat="1">
      <c r="A454" s="196"/>
      <c r="B454" s="196"/>
      <c r="Q454" s="262"/>
    </row>
    <row r="455" spans="1:17" s="414" customFormat="1">
      <c r="A455" s="196"/>
      <c r="B455" s="196"/>
      <c r="Q455" s="262"/>
    </row>
    <row r="456" spans="1:17" s="414" customFormat="1">
      <c r="A456" s="196"/>
      <c r="B456" s="196"/>
      <c r="Q456" s="262"/>
    </row>
    <row r="457" spans="1:17" s="414" customFormat="1">
      <c r="A457" s="196"/>
      <c r="B457" s="196"/>
      <c r="Q457" s="262"/>
    </row>
    <row r="458" spans="1:17" s="414" customFormat="1">
      <c r="A458" s="196"/>
      <c r="B458" s="196"/>
      <c r="Q458" s="262"/>
    </row>
    <row r="459" spans="1:17" s="414" customFormat="1">
      <c r="A459" s="196"/>
      <c r="B459" s="196"/>
      <c r="Q459" s="262"/>
    </row>
    <row r="460" spans="1:17" s="414" customFormat="1">
      <c r="A460" s="196"/>
      <c r="B460" s="196"/>
      <c r="Q460" s="262"/>
    </row>
    <row r="461" spans="1:17" s="414" customFormat="1">
      <c r="A461" s="196"/>
      <c r="B461" s="196"/>
      <c r="Q461" s="262"/>
    </row>
    <row r="462" spans="1:17" s="414" customFormat="1">
      <c r="A462" s="196"/>
      <c r="B462" s="196"/>
      <c r="Q462" s="262"/>
    </row>
    <row r="463" spans="1:17" s="414" customFormat="1">
      <c r="A463" s="196"/>
      <c r="B463" s="196"/>
      <c r="Q463" s="262"/>
    </row>
    <row r="464" spans="1:17" s="414" customFormat="1">
      <c r="A464" s="196"/>
      <c r="B464" s="196"/>
      <c r="Q464" s="262"/>
    </row>
    <row r="465" spans="1:17" s="414" customFormat="1">
      <c r="A465" s="196"/>
      <c r="B465" s="196"/>
      <c r="Q465" s="262"/>
    </row>
    <row r="466" spans="1:17" s="414" customFormat="1">
      <c r="A466" s="196"/>
      <c r="B466" s="196"/>
      <c r="Q466" s="262"/>
    </row>
    <row r="467" spans="1:17" s="414" customFormat="1">
      <c r="A467" s="196"/>
      <c r="B467" s="196"/>
      <c r="Q467" s="262"/>
    </row>
    <row r="468" spans="1:17" s="414" customFormat="1">
      <c r="A468" s="196"/>
      <c r="B468" s="196"/>
      <c r="Q468" s="262"/>
    </row>
    <row r="469" spans="1:17" s="414" customFormat="1">
      <c r="A469" s="196"/>
      <c r="B469" s="196"/>
      <c r="Q469" s="262"/>
    </row>
    <row r="470" spans="1:17" s="414" customFormat="1">
      <c r="A470" s="196"/>
      <c r="B470" s="196"/>
      <c r="Q470" s="262"/>
    </row>
    <row r="471" spans="1:17" s="414" customFormat="1">
      <c r="A471" s="196"/>
      <c r="B471" s="196"/>
      <c r="Q471" s="262"/>
    </row>
    <row r="472" spans="1:17" s="414" customFormat="1">
      <c r="A472" s="196"/>
      <c r="B472" s="196"/>
      <c r="Q472" s="262"/>
    </row>
    <row r="473" spans="1:17" s="414" customFormat="1">
      <c r="A473" s="196"/>
      <c r="B473" s="196"/>
      <c r="Q473" s="262"/>
    </row>
    <row r="474" spans="1:17" s="414" customFormat="1">
      <c r="A474" s="196"/>
      <c r="B474" s="196"/>
      <c r="Q474" s="262"/>
    </row>
    <row r="475" spans="1:17" s="414" customFormat="1">
      <c r="A475" s="196"/>
      <c r="B475" s="196"/>
      <c r="Q475" s="262"/>
    </row>
    <row r="476" spans="1:17" s="414" customFormat="1">
      <c r="A476" s="196"/>
      <c r="B476" s="196"/>
      <c r="Q476" s="262"/>
    </row>
    <row r="477" spans="1:17" s="414" customFormat="1">
      <c r="A477" s="196"/>
      <c r="B477" s="196"/>
      <c r="Q477" s="262"/>
    </row>
    <row r="478" spans="1:17" s="414" customFormat="1">
      <c r="A478" s="196"/>
      <c r="B478" s="196"/>
      <c r="Q478" s="262"/>
    </row>
    <row r="479" spans="1:17" s="414" customFormat="1">
      <c r="A479" s="196"/>
      <c r="B479" s="196"/>
      <c r="Q479" s="262"/>
    </row>
    <row r="480" spans="1:17" s="414" customFormat="1">
      <c r="A480" s="196"/>
      <c r="B480" s="196"/>
      <c r="Q480" s="262"/>
    </row>
    <row r="481" spans="1:17" s="414" customFormat="1">
      <c r="A481" s="196"/>
      <c r="B481" s="196"/>
      <c r="Q481" s="262"/>
    </row>
    <row r="482" spans="1:17" s="414" customFormat="1">
      <c r="A482" s="196"/>
      <c r="B482" s="196"/>
      <c r="Q482" s="262"/>
    </row>
    <row r="483" spans="1:17" s="414" customFormat="1">
      <c r="A483" s="196"/>
      <c r="B483" s="196"/>
      <c r="Q483" s="262"/>
    </row>
    <row r="484" spans="1:17" s="414" customFormat="1">
      <c r="A484" s="196"/>
      <c r="B484" s="196"/>
      <c r="Q484" s="262"/>
    </row>
    <row r="485" spans="1:17" s="414" customFormat="1">
      <c r="A485" s="196"/>
      <c r="B485" s="196"/>
      <c r="Q485" s="262"/>
    </row>
    <row r="486" spans="1:17" s="414" customFormat="1">
      <c r="A486" s="196"/>
      <c r="B486" s="196"/>
      <c r="Q486" s="262"/>
    </row>
    <row r="487" spans="1:17" s="414" customFormat="1">
      <c r="A487" s="196"/>
      <c r="B487" s="196"/>
      <c r="Q487" s="262"/>
    </row>
    <row r="488" spans="1:17" s="414" customFormat="1">
      <c r="A488" s="196"/>
      <c r="B488" s="196"/>
      <c r="Q488" s="262"/>
    </row>
    <row r="489" spans="1:17" s="414" customFormat="1">
      <c r="A489" s="196"/>
      <c r="B489" s="196"/>
      <c r="Q489" s="262"/>
    </row>
    <row r="490" spans="1:17" s="414" customFormat="1">
      <c r="A490" s="196"/>
      <c r="B490" s="196"/>
      <c r="Q490" s="262"/>
    </row>
    <row r="491" spans="1:17" s="414" customFormat="1">
      <c r="A491" s="196"/>
      <c r="B491" s="196"/>
      <c r="Q491" s="262"/>
    </row>
    <row r="492" spans="1:17" s="414" customFormat="1">
      <c r="A492" s="196"/>
      <c r="B492" s="196"/>
      <c r="Q492" s="262"/>
    </row>
    <row r="493" spans="1:17" s="414" customFormat="1">
      <c r="A493" s="196"/>
      <c r="B493" s="196"/>
      <c r="Q493" s="262"/>
    </row>
    <row r="494" spans="1:17" s="414" customFormat="1">
      <c r="A494" s="196"/>
      <c r="B494" s="196"/>
      <c r="Q494" s="262"/>
    </row>
    <row r="495" spans="1:17" s="414" customFormat="1">
      <c r="A495" s="196"/>
      <c r="B495" s="196"/>
      <c r="Q495" s="262"/>
    </row>
    <row r="496" spans="1:17" s="414" customFormat="1">
      <c r="A496" s="196"/>
      <c r="B496" s="196"/>
      <c r="Q496" s="262"/>
    </row>
    <row r="497" spans="1:17" s="414" customFormat="1">
      <c r="A497" s="196"/>
      <c r="B497" s="196"/>
      <c r="Q497" s="262"/>
    </row>
    <row r="498" spans="1:17" s="414" customFormat="1">
      <c r="A498" s="196"/>
      <c r="B498" s="196"/>
      <c r="Q498" s="262"/>
    </row>
    <row r="499" spans="1:17" s="414" customFormat="1">
      <c r="A499" s="196"/>
      <c r="B499" s="196"/>
      <c r="Q499" s="262"/>
    </row>
    <row r="500" spans="1:17" s="414" customFormat="1">
      <c r="A500" s="196"/>
      <c r="B500" s="196"/>
      <c r="Q500" s="262"/>
    </row>
    <row r="501" spans="1:17" s="414" customFormat="1">
      <c r="A501" s="196"/>
      <c r="B501" s="196"/>
      <c r="Q501" s="262"/>
    </row>
    <row r="502" spans="1:17" s="414" customFormat="1">
      <c r="A502" s="196"/>
      <c r="B502" s="196"/>
      <c r="Q502" s="262"/>
    </row>
    <row r="503" spans="1:17" s="414" customFormat="1">
      <c r="A503" s="196"/>
      <c r="B503" s="196"/>
      <c r="Q503" s="262"/>
    </row>
    <row r="504" spans="1:17" s="414" customFormat="1">
      <c r="A504" s="196"/>
      <c r="B504" s="196"/>
      <c r="Q504" s="262"/>
    </row>
    <row r="505" spans="1:17" s="414" customFormat="1">
      <c r="A505" s="196"/>
      <c r="B505" s="196"/>
      <c r="Q505" s="262"/>
    </row>
    <row r="506" spans="1:17" s="414" customFormat="1">
      <c r="A506" s="196"/>
      <c r="B506" s="196"/>
      <c r="Q506" s="262"/>
    </row>
    <row r="507" spans="1:17" s="414" customFormat="1">
      <c r="A507" s="196"/>
      <c r="B507" s="196"/>
      <c r="Q507" s="262"/>
    </row>
    <row r="508" spans="1:17" s="414" customFormat="1">
      <c r="A508" s="196"/>
      <c r="B508" s="196"/>
      <c r="Q508" s="262"/>
    </row>
    <row r="509" spans="1:17" s="414" customFormat="1">
      <c r="A509" s="196"/>
      <c r="B509" s="196"/>
      <c r="Q509" s="262"/>
    </row>
    <row r="510" spans="1:17" s="414" customFormat="1">
      <c r="A510" s="196"/>
      <c r="B510" s="196"/>
      <c r="Q510" s="262"/>
    </row>
    <row r="511" spans="1:17" s="414" customFormat="1">
      <c r="A511" s="196"/>
      <c r="B511" s="196"/>
      <c r="Q511" s="262"/>
    </row>
    <row r="512" spans="1:17" s="414" customFormat="1">
      <c r="A512" s="196"/>
      <c r="B512" s="196"/>
      <c r="Q512" s="262"/>
    </row>
    <row r="513" spans="1:17" s="414" customFormat="1">
      <c r="A513" s="196"/>
      <c r="B513" s="196"/>
      <c r="Q513" s="262"/>
    </row>
    <row r="514" spans="1:17" s="414" customFormat="1">
      <c r="A514" s="196"/>
      <c r="B514" s="196"/>
      <c r="Q514" s="262"/>
    </row>
    <row r="515" spans="1:17" s="414" customFormat="1">
      <c r="A515" s="196"/>
      <c r="B515" s="196"/>
      <c r="Q515" s="262"/>
    </row>
    <row r="516" spans="1:17" s="414" customFormat="1">
      <c r="A516" s="196"/>
      <c r="B516" s="196"/>
      <c r="Q516" s="262"/>
    </row>
    <row r="517" spans="1:17" s="414" customFormat="1">
      <c r="A517" s="196"/>
      <c r="B517" s="196"/>
      <c r="Q517" s="262"/>
    </row>
    <row r="518" spans="1:17" s="414" customFormat="1">
      <c r="A518" s="196"/>
      <c r="B518" s="196"/>
      <c r="Q518" s="262"/>
    </row>
    <row r="519" spans="1:17" s="414" customFormat="1">
      <c r="A519" s="196"/>
      <c r="B519" s="196"/>
      <c r="Q519" s="262"/>
    </row>
    <row r="520" spans="1:17" s="414" customFormat="1">
      <c r="A520" s="196"/>
      <c r="B520" s="196"/>
      <c r="Q520" s="262"/>
    </row>
    <row r="521" spans="1:17" s="414" customFormat="1">
      <c r="A521" s="196"/>
      <c r="B521" s="196"/>
      <c r="Q521" s="262"/>
    </row>
    <row r="522" spans="1:17" s="414" customFormat="1">
      <c r="A522" s="196"/>
      <c r="B522" s="196"/>
      <c r="Q522" s="262"/>
    </row>
    <row r="523" spans="1:17" s="414" customFormat="1">
      <c r="A523" s="196"/>
      <c r="B523" s="196"/>
      <c r="Q523" s="262"/>
    </row>
    <row r="524" spans="1:17" s="414" customFormat="1">
      <c r="A524" s="196"/>
      <c r="B524" s="196"/>
      <c r="Q524" s="262"/>
    </row>
    <row r="525" spans="1:17" s="414" customFormat="1">
      <c r="A525" s="196"/>
      <c r="B525" s="196"/>
      <c r="Q525" s="262"/>
    </row>
    <row r="526" spans="1:17" s="414" customFormat="1">
      <c r="A526" s="196"/>
      <c r="B526" s="196"/>
      <c r="Q526" s="262"/>
    </row>
    <row r="527" spans="1:17" s="414" customFormat="1">
      <c r="A527" s="196"/>
      <c r="B527" s="196"/>
      <c r="Q527" s="262"/>
    </row>
    <row r="528" spans="1:17" s="414" customFormat="1">
      <c r="A528" s="196"/>
      <c r="B528" s="196"/>
      <c r="Q528" s="262"/>
    </row>
    <row r="529" spans="1:17" s="414" customFormat="1">
      <c r="A529" s="196"/>
      <c r="B529" s="196"/>
      <c r="Q529" s="262"/>
    </row>
    <row r="530" spans="1:17" s="414" customFormat="1">
      <c r="A530" s="196"/>
      <c r="B530" s="196"/>
      <c r="Q530" s="262"/>
    </row>
    <row r="531" spans="1:17" s="414" customFormat="1">
      <c r="A531" s="196"/>
      <c r="B531" s="196"/>
      <c r="Q531" s="262"/>
    </row>
    <row r="532" spans="1:17" s="414" customFormat="1">
      <c r="A532" s="196"/>
      <c r="B532" s="196"/>
      <c r="Q532" s="262"/>
    </row>
    <row r="533" spans="1:17" s="414" customFormat="1">
      <c r="A533" s="196"/>
      <c r="B533" s="196"/>
      <c r="Q533" s="262"/>
    </row>
    <row r="534" spans="1:17" s="414" customFormat="1">
      <c r="A534" s="196"/>
      <c r="B534" s="196"/>
      <c r="Q534" s="262"/>
    </row>
    <row r="535" spans="1:17" s="414" customFormat="1">
      <c r="A535" s="196"/>
      <c r="B535" s="196"/>
      <c r="Q535" s="262"/>
    </row>
    <row r="536" spans="1:17" s="414" customFormat="1">
      <c r="A536" s="196"/>
      <c r="B536" s="196"/>
      <c r="Q536" s="262"/>
    </row>
    <row r="537" spans="1:17" s="414" customFormat="1">
      <c r="A537" s="196"/>
      <c r="B537" s="196"/>
      <c r="Q537" s="262"/>
    </row>
    <row r="538" spans="1:17" s="414" customFormat="1">
      <c r="A538" s="196"/>
      <c r="B538" s="196"/>
      <c r="Q538" s="262"/>
    </row>
    <row r="539" spans="1:17" s="414" customFormat="1">
      <c r="A539" s="196"/>
      <c r="B539" s="196"/>
      <c r="Q539" s="262"/>
    </row>
    <row r="540" spans="1:17" s="414" customFormat="1">
      <c r="A540" s="196"/>
      <c r="B540" s="196"/>
      <c r="Q540" s="262"/>
    </row>
    <row r="541" spans="1:17" s="414" customFormat="1">
      <c r="A541" s="196"/>
      <c r="B541" s="196"/>
      <c r="Q541" s="262"/>
    </row>
    <row r="542" spans="1:17" s="414" customFormat="1">
      <c r="A542" s="196"/>
      <c r="B542" s="196"/>
      <c r="Q542" s="262"/>
    </row>
    <row r="543" spans="1:17" s="414" customFormat="1">
      <c r="A543" s="196"/>
      <c r="B543" s="196"/>
      <c r="Q543" s="262"/>
    </row>
    <row r="544" spans="1:17" s="414" customFormat="1">
      <c r="A544" s="196"/>
      <c r="B544" s="196"/>
      <c r="Q544" s="262"/>
    </row>
    <row r="545" spans="1:17" s="414" customFormat="1">
      <c r="A545" s="196"/>
      <c r="B545" s="196"/>
      <c r="Q545" s="262"/>
    </row>
    <row r="546" spans="1:17" s="414" customFormat="1">
      <c r="A546" s="196"/>
      <c r="B546" s="196"/>
      <c r="Q546" s="262"/>
    </row>
    <row r="547" spans="1:17" s="414" customFormat="1">
      <c r="A547" s="196"/>
      <c r="B547" s="196"/>
      <c r="Q547" s="262"/>
    </row>
    <row r="548" spans="1:17" s="414" customFormat="1">
      <c r="A548" s="196"/>
      <c r="B548" s="196"/>
      <c r="Q548" s="262"/>
    </row>
    <row r="549" spans="1:17" s="414" customFormat="1">
      <c r="A549" s="196"/>
      <c r="B549" s="196"/>
      <c r="Q549" s="262"/>
    </row>
    <row r="550" spans="1:17" s="414" customFormat="1">
      <c r="A550" s="196"/>
      <c r="B550" s="196"/>
      <c r="Q550" s="262"/>
    </row>
    <row r="551" spans="1:17" s="414" customFormat="1">
      <c r="A551" s="196"/>
      <c r="B551" s="196"/>
      <c r="Q551" s="262"/>
    </row>
    <row r="552" spans="1:17" s="414" customFormat="1">
      <c r="A552" s="196"/>
      <c r="B552" s="196"/>
      <c r="Q552" s="262"/>
    </row>
    <row r="553" spans="1:17" s="414" customFormat="1">
      <c r="A553" s="196"/>
      <c r="B553" s="196"/>
      <c r="Q553" s="262"/>
    </row>
    <row r="554" spans="1:17" s="414" customFormat="1">
      <c r="A554" s="196"/>
      <c r="B554" s="196"/>
      <c r="Q554" s="262"/>
    </row>
    <row r="555" spans="1:17" s="414" customFormat="1">
      <c r="A555" s="196"/>
      <c r="B555" s="196"/>
      <c r="Q555" s="262"/>
    </row>
    <row r="556" spans="1:17" s="414" customFormat="1">
      <c r="A556" s="196"/>
      <c r="B556" s="196"/>
      <c r="Q556" s="262"/>
    </row>
    <row r="557" spans="1:17" s="414" customFormat="1">
      <c r="A557" s="196"/>
      <c r="B557" s="196"/>
      <c r="Q557" s="262"/>
    </row>
    <row r="558" spans="1:17" s="414" customFormat="1">
      <c r="A558" s="196"/>
      <c r="B558" s="196"/>
      <c r="Q558" s="262"/>
    </row>
    <row r="559" spans="1:17" s="414" customFormat="1">
      <c r="A559" s="196"/>
      <c r="B559" s="196"/>
      <c r="Q559" s="262"/>
    </row>
    <row r="560" spans="1:17" s="414" customFormat="1">
      <c r="A560" s="196"/>
      <c r="B560" s="196"/>
      <c r="Q560" s="262"/>
    </row>
    <row r="561" spans="1:17" s="414" customFormat="1">
      <c r="A561" s="196"/>
      <c r="B561" s="196"/>
      <c r="Q561" s="262"/>
    </row>
    <row r="562" spans="1:17" s="414" customFormat="1">
      <c r="A562" s="196"/>
      <c r="B562" s="196"/>
      <c r="Q562" s="262"/>
    </row>
    <row r="563" spans="1:17" s="414" customFormat="1">
      <c r="A563" s="196"/>
      <c r="B563" s="196"/>
      <c r="Q563" s="262"/>
    </row>
    <row r="564" spans="1:17" s="414" customFormat="1">
      <c r="A564" s="196"/>
      <c r="B564" s="196"/>
      <c r="Q564" s="262"/>
    </row>
    <row r="565" spans="1:17" s="414" customFormat="1">
      <c r="A565" s="196"/>
      <c r="B565" s="196"/>
      <c r="Q565" s="262"/>
    </row>
    <row r="566" spans="1:17" s="414" customFormat="1">
      <c r="A566" s="196"/>
      <c r="B566" s="196"/>
      <c r="Q566" s="262"/>
    </row>
    <row r="567" spans="1:17" s="414" customFormat="1">
      <c r="A567" s="196"/>
      <c r="B567" s="196"/>
      <c r="Q567" s="262"/>
    </row>
    <row r="568" spans="1:17" s="414" customFormat="1">
      <c r="A568" s="196"/>
      <c r="B568" s="196"/>
      <c r="Q568" s="262"/>
    </row>
    <row r="569" spans="1:17" s="414" customFormat="1">
      <c r="A569" s="196"/>
      <c r="B569" s="196"/>
      <c r="Q569" s="262"/>
    </row>
    <row r="570" spans="1:17" s="414" customFormat="1">
      <c r="A570" s="196"/>
      <c r="B570" s="196"/>
      <c r="Q570" s="262"/>
    </row>
    <row r="571" spans="1:17" s="414" customFormat="1">
      <c r="A571" s="196"/>
      <c r="B571" s="196"/>
      <c r="Q571" s="262"/>
    </row>
    <row r="572" spans="1:17" s="414" customFormat="1">
      <c r="A572" s="196"/>
      <c r="B572" s="196"/>
      <c r="Q572" s="262"/>
    </row>
    <row r="573" spans="1:17" s="414" customFormat="1">
      <c r="A573" s="196"/>
      <c r="B573" s="196"/>
      <c r="Q573" s="262"/>
    </row>
    <row r="574" spans="1:17" s="414" customFormat="1">
      <c r="A574" s="196"/>
      <c r="B574" s="196"/>
      <c r="Q574" s="262"/>
    </row>
    <row r="575" spans="1:17" s="414" customFormat="1">
      <c r="A575" s="196"/>
      <c r="B575" s="196"/>
      <c r="Q575" s="262"/>
    </row>
    <row r="576" spans="1:17" s="414" customFormat="1">
      <c r="A576" s="196"/>
      <c r="B576" s="196"/>
      <c r="Q576" s="262"/>
    </row>
    <row r="577" spans="1:17" s="414" customFormat="1">
      <c r="A577" s="196"/>
      <c r="B577" s="196"/>
      <c r="Q577" s="262"/>
    </row>
    <row r="578" spans="1:17" s="414" customFormat="1">
      <c r="A578" s="196"/>
      <c r="B578" s="196"/>
      <c r="Q578" s="262"/>
    </row>
    <row r="579" spans="1:17" s="414" customFormat="1">
      <c r="A579" s="196"/>
      <c r="B579" s="196"/>
      <c r="Q579" s="262"/>
    </row>
    <row r="580" spans="1:17" s="414" customFormat="1">
      <c r="A580" s="196"/>
      <c r="B580" s="196"/>
      <c r="Q580" s="262"/>
    </row>
    <row r="581" spans="1:17" s="414" customFormat="1">
      <c r="A581" s="196"/>
      <c r="B581" s="196"/>
      <c r="Q581" s="262"/>
    </row>
    <row r="582" spans="1:17" s="414" customFormat="1">
      <c r="A582" s="196"/>
      <c r="B582" s="196"/>
      <c r="Q582" s="262"/>
    </row>
    <row r="583" spans="1:17" s="414" customFormat="1">
      <c r="A583" s="196"/>
      <c r="B583" s="196"/>
      <c r="Q583" s="262"/>
    </row>
    <row r="584" spans="1:17" s="414" customFormat="1">
      <c r="A584" s="196"/>
      <c r="B584" s="196"/>
      <c r="Q584" s="262"/>
    </row>
    <row r="585" spans="1:17" s="414" customFormat="1">
      <c r="A585" s="196"/>
      <c r="B585" s="196"/>
      <c r="Q585" s="262"/>
    </row>
    <row r="586" spans="1:17" s="414" customFormat="1">
      <c r="A586" s="196"/>
      <c r="B586" s="196"/>
      <c r="Q586" s="262"/>
    </row>
    <row r="587" spans="1:17" s="414" customFormat="1">
      <c r="A587" s="196"/>
      <c r="B587" s="196"/>
      <c r="Q587" s="262"/>
    </row>
    <row r="588" spans="1:17" s="414" customFormat="1">
      <c r="A588" s="196"/>
      <c r="B588" s="196"/>
      <c r="Q588" s="262"/>
    </row>
    <row r="589" spans="1:17" s="414" customFormat="1">
      <c r="A589" s="196"/>
      <c r="B589" s="196"/>
      <c r="Q589" s="262"/>
    </row>
    <row r="590" spans="1:17" s="414" customFormat="1">
      <c r="A590" s="196"/>
      <c r="B590" s="196"/>
      <c r="Q590" s="262"/>
    </row>
    <row r="591" spans="1:17" s="414" customFormat="1">
      <c r="A591" s="196"/>
      <c r="B591" s="196"/>
      <c r="Q591" s="262"/>
    </row>
    <row r="592" spans="1:17" s="414" customFormat="1">
      <c r="A592" s="196"/>
      <c r="B592" s="196"/>
      <c r="Q592" s="262"/>
    </row>
    <row r="593" spans="1:17" s="414" customFormat="1">
      <c r="A593" s="196"/>
      <c r="B593" s="196"/>
      <c r="Q593" s="262"/>
    </row>
    <row r="594" spans="1:17" s="414" customFormat="1">
      <c r="A594" s="196"/>
      <c r="B594" s="196"/>
      <c r="Q594" s="262"/>
    </row>
    <row r="595" spans="1:17" s="414" customFormat="1">
      <c r="A595" s="196"/>
      <c r="B595" s="196"/>
      <c r="Q595" s="262"/>
    </row>
    <row r="596" spans="1:17" s="414" customFormat="1">
      <c r="A596" s="196"/>
      <c r="B596" s="196"/>
      <c r="Q596" s="262"/>
    </row>
    <row r="597" spans="1:17" s="414" customFormat="1">
      <c r="A597" s="196"/>
      <c r="B597" s="196"/>
      <c r="Q597" s="262"/>
    </row>
    <row r="598" spans="1:17" s="414" customFormat="1">
      <c r="A598" s="196"/>
      <c r="B598" s="196"/>
      <c r="Q598" s="262"/>
    </row>
    <row r="599" spans="1:17" s="414" customFormat="1">
      <c r="A599" s="196"/>
      <c r="B599" s="196"/>
      <c r="Q599" s="262"/>
    </row>
    <row r="600" spans="1:17" s="414" customFormat="1">
      <c r="A600" s="196"/>
      <c r="B600" s="196"/>
      <c r="Q600" s="262"/>
    </row>
    <row r="601" spans="1:17" s="414" customFormat="1">
      <c r="A601" s="196"/>
      <c r="B601" s="196"/>
      <c r="Q601" s="262"/>
    </row>
    <row r="602" spans="1:17" s="414" customFormat="1">
      <c r="A602" s="196"/>
      <c r="B602" s="196"/>
      <c r="Q602" s="262"/>
    </row>
    <row r="603" spans="1:17" s="414" customFormat="1">
      <c r="A603" s="196"/>
      <c r="B603" s="196"/>
      <c r="Q603" s="262"/>
    </row>
    <row r="604" spans="1:17" s="414" customFormat="1">
      <c r="A604" s="196"/>
      <c r="B604" s="196"/>
      <c r="Q604" s="262"/>
    </row>
    <row r="605" spans="1:17" s="414" customFormat="1">
      <c r="A605" s="196"/>
      <c r="B605" s="196"/>
      <c r="Q605" s="262"/>
    </row>
    <row r="606" spans="1:17" s="414" customFormat="1">
      <c r="A606" s="196"/>
      <c r="B606" s="196"/>
      <c r="Q606" s="262"/>
    </row>
    <row r="607" spans="1:17" s="414" customFormat="1">
      <c r="A607" s="196"/>
      <c r="B607" s="196"/>
      <c r="Q607" s="262"/>
    </row>
    <row r="608" spans="1:17" s="414" customFormat="1">
      <c r="A608" s="196"/>
      <c r="B608" s="196"/>
      <c r="Q608" s="262"/>
    </row>
    <row r="609" spans="1:17" s="414" customFormat="1">
      <c r="A609" s="196"/>
      <c r="B609" s="196"/>
      <c r="Q609" s="262"/>
    </row>
    <row r="610" spans="1:17" s="414" customFormat="1">
      <c r="A610" s="196"/>
      <c r="B610" s="196"/>
      <c r="Q610" s="262"/>
    </row>
    <row r="611" spans="1:17" s="414" customFormat="1">
      <c r="A611" s="196"/>
      <c r="B611" s="196"/>
      <c r="Q611" s="262"/>
    </row>
    <row r="612" spans="1:17" s="414" customFormat="1">
      <c r="A612" s="196"/>
      <c r="B612" s="196"/>
      <c r="Q612" s="262"/>
    </row>
    <row r="613" spans="1:17" s="414" customFormat="1">
      <c r="A613" s="196"/>
      <c r="B613" s="196"/>
      <c r="Q613" s="262"/>
    </row>
    <row r="614" spans="1:17" s="414" customFormat="1">
      <c r="A614" s="196"/>
      <c r="B614" s="196"/>
      <c r="Q614" s="262"/>
    </row>
    <row r="615" spans="1:17" s="414" customFormat="1">
      <c r="A615" s="196"/>
      <c r="B615" s="196"/>
      <c r="Q615" s="262"/>
    </row>
    <row r="616" spans="1:17" s="414" customFormat="1">
      <c r="A616" s="196"/>
      <c r="B616" s="196"/>
      <c r="Q616" s="262"/>
    </row>
    <row r="617" spans="1:17" s="414" customFormat="1">
      <c r="A617" s="196"/>
      <c r="B617" s="196"/>
      <c r="Q617" s="262"/>
    </row>
    <row r="618" spans="1:17" s="414" customFormat="1">
      <c r="A618" s="196"/>
      <c r="B618" s="196"/>
      <c r="Q618" s="262"/>
    </row>
    <row r="619" spans="1:17" s="414" customFormat="1">
      <c r="A619" s="196"/>
      <c r="B619" s="196"/>
      <c r="Q619" s="262"/>
    </row>
    <row r="620" spans="1:17" s="414" customFormat="1">
      <c r="A620" s="196"/>
      <c r="B620" s="196"/>
      <c r="Q620" s="262"/>
    </row>
    <row r="621" spans="1:17" s="414" customFormat="1">
      <c r="A621" s="196"/>
      <c r="B621" s="196"/>
      <c r="Q621" s="262"/>
    </row>
    <row r="622" spans="1:17" s="414" customFormat="1">
      <c r="A622" s="196"/>
      <c r="B622" s="196"/>
      <c r="Q622" s="262"/>
    </row>
    <row r="623" spans="1:17" s="414" customFormat="1">
      <c r="A623" s="196"/>
      <c r="B623" s="196"/>
      <c r="Q623" s="262"/>
    </row>
    <row r="624" spans="1:17" s="414" customFormat="1">
      <c r="A624" s="196"/>
      <c r="B624" s="196"/>
      <c r="Q624" s="262"/>
    </row>
    <row r="625" spans="1:17" s="414" customFormat="1">
      <c r="A625" s="196"/>
      <c r="B625" s="196"/>
      <c r="Q625" s="262"/>
    </row>
    <row r="626" spans="1:17" s="414" customFormat="1">
      <c r="A626" s="196"/>
      <c r="B626" s="196"/>
      <c r="Q626" s="262"/>
    </row>
    <row r="627" spans="1:17" s="414" customFormat="1">
      <c r="A627" s="196"/>
      <c r="B627" s="196"/>
      <c r="Q627" s="262"/>
    </row>
    <row r="628" spans="1:17" s="414" customFormat="1">
      <c r="A628" s="196"/>
      <c r="B628" s="196"/>
      <c r="Q628" s="262"/>
    </row>
    <row r="629" spans="1:17" s="414" customFormat="1">
      <c r="A629" s="196"/>
      <c r="B629" s="196"/>
      <c r="Q629" s="262"/>
    </row>
    <row r="630" spans="1:17" s="414" customFormat="1">
      <c r="A630" s="196"/>
      <c r="B630" s="196"/>
      <c r="Q630" s="262"/>
    </row>
    <row r="631" spans="1:17" s="414" customFormat="1">
      <c r="A631" s="196"/>
      <c r="B631" s="196"/>
      <c r="Q631" s="262"/>
    </row>
    <row r="632" spans="1:17" s="414" customFormat="1">
      <c r="A632" s="196"/>
      <c r="B632" s="196"/>
      <c r="Q632" s="262"/>
    </row>
    <row r="633" spans="1:17" s="414" customFormat="1">
      <c r="A633" s="196"/>
      <c r="B633" s="196"/>
      <c r="Q633" s="262"/>
    </row>
    <row r="634" spans="1:17" s="414" customFormat="1">
      <c r="A634" s="196"/>
      <c r="B634" s="196"/>
      <c r="Q634" s="262"/>
    </row>
    <row r="635" spans="1:17" s="414" customFormat="1">
      <c r="A635" s="196"/>
      <c r="B635" s="196"/>
      <c r="Q635" s="262"/>
    </row>
    <row r="636" spans="1:17" s="414" customFormat="1">
      <c r="A636" s="196"/>
      <c r="B636" s="196"/>
      <c r="Q636" s="262"/>
    </row>
    <row r="637" spans="1:17" s="414" customFormat="1">
      <c r="A637" s="196"/>
      <c r="B637" s="196"/>
      <c r="Q637" s="262"/>
    </row>
    <row r="638" spans="1:17" s="414" customFormat="1">
      <c r="A638" s="196"/>
      <c r="B638" s="196"/>
      <c r="Q638" s="262"/>
    </row>
    <row r="639" spans="1:17" s="414" customFormat="1">
      <c r="A639" s="196"/>
      <c r="B639" s="196"/>
      <c r="Q639" s="262"/>
    </row>
    <row r="640" spans="1:17" s="414" customFormat="1">
      <c r="A640" s="196"/>
      <c r="B640" s="196"/>
      <c r="Q640" s="262"/>
    </row>
    <row r="641" spans="1:17" s="414" customFormat="1">
      <c r="A641" s="196"/>
      <c r="B641" s="196"/>
      <c r="Q641" s="262"/>
    </row>
    <row r="642" spans="1:17" s="414" customFormat="1">
      <c r="A642" s="196"/>
      <c r="B642" s="196"/>
      <c r="Q642" s="262"/>
    </row>
    <row r="643" spans="1:17" s="414" customFormat="1">
      <c r="A643" s="196"/>
      <c r="B643" s="196"/>
      <c r="Q643" s="262"/>
    </row>
    <row r="644" spans="1:17" s="414" customFormat="1">
      <c r="A644" s="196"/>
      <c r="B644" s="196"/>
      <c r="Q644" s="262"/>
    </row>
    <row r="645" spans="1:17" s="414" customFormat="1">
      <c r="A645" s="196"/>
      <c r="B645" s="196"/>
      <c r="Q645" s="262"/>
    </row>
    <row r="646" spans="1:17" s="414" customFormat="1">
      <c r="A646" s="196"/>
      <c r="B646" s="196"/>
      <c r="Q646" s="262"/>
    </row>
    <row r="647" spans="1:17" s="414" customFormat="1">
      <c r="A647" s="196"/>
      <c r="B647" s="196"/>
      <c r="Q647" s="262"/>
    </row>
    <row r="648" spans="1:17" s="414" customFormat="1">
      <c r="A648" s="196"/>
      <c r="B648" s="196"/>
      <c r="Q648" s="262"/>
    </row>
    <row r="649" spans="1:17" s="414" customFormat="1">
      <c r="A649" s="196"/>
      <c r="B649" s="196"/>
      <c r="Q649" s="262"/>
    </row>
    <row r="650" spans="1:17" s="414" customFormat="1">
      <c r="A650" s="196"/>
      <c r="B650" s="196"/>
      <c r="Q650" s="262"/>
    </row>
    <row r="651" spans="1:17" s="414" customFormat="1">
      <c r="A651" s="196"/>
      <c r="B651" s="196"/>
      <c r="Q651" s="262"/>
    </row>
    <row r="652" spans="1:17" s="414" customFormat="1">
      <c r="A652" s="196"/>
      <c r="B652" s="196"/>
      <c r="Q652" s="262"/>
    </row>
    <row r="653" spans="1:17" s="414" customFormat="1">
      <c r="A653" s="196"/>
      <c r="B653" s="196"/>
      <c r="Q653" s="262"/>
    </row>
    <row r="654" spans="1:17" s="414" customFormat="1">
      <c r="A654" s="196"/>
      <c r="B654" s="196"/>
      <c r="Q654" s="262"/>
    </row>
    <row r="655" spans="1:17" s="414" customFormat="1">
      <c r="A655" s="196"/>
      <c r="B655" s="196"/>
      <c r="Q655" s="262"/>
    </row>
    <row r="656" spans="1:17" s="414" customFormat="1">
      <c r="A656" s="196"/>
      <c r="B656" s="196"/>
      <c r="Q656" s="262"/>
    </row>
    <row r="657" spans="1:17" s="414" customFormat="1">
      <c r="A657" s="196"/>
      <c r="B657" s="196"/>
      <c r="Q657" s="262"/>
    </row>
    <row r="658" spans="1:17" s="414" customFormat="1">
      <c r="A658" s="196"/>
      <c r="B658" s="196"/>
      <c r="Q658" s="262"/>
    </row>
    <row r="659" spans="1:17" s="414" customFormat="1">
      <c r="A659" s="196"/>
      <c r="B659" s="196"/>
      <c r="Q659" s="262"/>
    </row>
    <row r="660" spans="1:17" s="414" customFormat="1">
      <c r="A660" s="196"/>
      <c r="B660" s="196"/>
      <c r="Q660" s="262"/>
    </row>
    <row r="661" spans="1:17" s="414" customFormat="1">
      <c r="A661" s="196"/>
      <c r="B661" s="196"/>
      <c r="Q661" s="262"/>
    </row>
    <row r="662" spans="1:17" s="414" customFormat="1">
      <c r="A662" s="196"/>
      <c r="B662" s="196"/>
      <c r="Q662" s="262"/>
    </row>
    <row r="663" spans="1:17" s="414" customFormat="1">
      <c r="A663" s="196"/>
      <c r="B663" s="196"/>
      <c r="Q663" s="262"/>
    </row>
    <row r="664" spans="1:17" s="414" customFormat="1">
      <c r="A664" s="196"/>
      <c r="B664" s="196"/>
      <c r="Q664" s="262"/>
    </row>
    <row r="665" spans="1:17" s="414" customFormat="1">
      <c r="A665" s="196"/>
      <c r="B665" s="196"/>
      <c r="Q665" s="262"/>
    </row>
    <row r="666" spans="1:17" s="414" customFormat="1">
      <c r="A666" s="196"/>
      <c r="B666" s="196"/>
      <c r="Q666" s="262"/>
    </row>
    <row r="667" spans="1:17" s="414" customFormat="1">
      <c r="A667" s="196"/>
      <c r="B667" s="196"/>
      <c r="Q667" s="262"/>
    </row>
    <row r="668" spans="1:17" s="414" customFormat="1">
      <c r="A668" s="196"/>
      <c r="B668" s="196"/>
      <c r="Q668" s="262"/>
    </row>
    <row r="669" spans="1:17" s="414" customFormat="1">
      <c r="A669" s="196"/>
      <c r="B669" s="196"/>
      <c r="Q669" s="262"/>
    </row>
    <row r="670" spans="1:17" s="414" customFormat="1">
      <c r="A670" s="196"/>
      <c r="B670" s="196"/>
      <c r="Q670" s="262"/>
    </row>
    <row r="671" spans="1:17" s="414" customFormat="1">
      <c r="A671" s="196"/>
      <c r="B671" s="196"/>
      <c r="Q671" s="262"/>
    </row>
    <row r="672" spans="1:17" s="414" customFormat="1">
      <c r="A672" s="196"/>
      <c r="B672" s="196"/>
      <c r="Q672" s="262"/>
    </row>
    <row r="673" spans="1:17" s="414" customFormat="1">
      <c r="A673" s="196"/>
      <c r="B673" s="196"/>
      <c r="Q673" s="262"/>
    </row>
    <row r="674" spans="1:17" s="414" customFormat="1">
      <c r="A674" s="196"/>
      <c r="B674" s="196"/>
      <c r="Q674" s="262"/>
    </row>
    <row r="675" spans="1:17" s="414" customFormat="1">
      <c r="A675" s="196"/>
      <c r="B675" s="196"/>
      <c r="Q675" s="262"/>
    </row>
    <row r="676" spans="1:17" s="414" customFormat="1">
      <c r="A676" s="196"/>
      <c r="B676" s="196"/>
      <c r="Q676" s="262"/>
    </row>
    <row r="677" spans="1:17" s="414" customFormat="1">
      <c r="A677" s="196"/>
      <c r="B677" s="196"/>
      <c r="Q677" s="262"/>
    </row>
    <row r="678" spans="1:17" s="414" customFormat="1">
      <c r="A678" s="196"/>
      <c r="B678" s="196"/>
      <c r="Q678" s="262"/>
    </row>
    <row r="679" spans="1:17" s="414" customFormat="1">
      <c r="A679" s="196"/>
      <c r="B679" s="196"/>
      <c r="Q679" s="262"/>
    </row>
    <row r="680" spans="1:17" s="414" customFormat="1">
      <c r="A680" s="196"/>
      <c r="B680" s="196"/>
      <c r="Q680" s="262"/>
    </row>
    <row r="681" spans="1:17" s="414" customFormat="1">
      <c r="A681" s="196"/>
      <c r="B681" s="196"/>
      <c r="Q681" s="262"/>
    </row>
    <row r="682" spans="1:17" s="414" customFormat="1">
      <c r="A682" s="196"/>
      <c r="B682" s="196"/>
      <c r="Q682" s="262"/>
    </row>
    <row r="683" spans="1:17" s="414" customFormat="1">
      <c r="A683" s="196"/>
      <c r="B683" s="196"/>
      <c r="Q683" s="262"/>
    </row>
    <row r="684" spans="1:17" s="414" customFormat="1">
      <c r="A684" s="196"/>
      <c r="B684" s="196"/>
      <c r="Q684" s="262"/>
    </row>
    <row r="685" spans="1:17" s="414" customFormat="1">
      <c r="A685" s="196"/>
      <c r="B685" s="196"/>
      <c r="Q685" s="262"/>
    </row>
    <row r="686" spans="1:17" s="414" customFormat="1">
      <c r="A686" s="196"/>
      <c r="B686" s="196"/>
      <c r="Q686" s="262"/>
    </row>
    <row r="687" spans="1:17" s="414" customFormat="1">
      <c r="A687" s="196"/>
      <c r="B687" s="196"/>
      <c r="Q687" s="262"/>
    </row>
    <row r="688" spans="1:17" s="414" customFormat="1">
      <c r="A688" s="196"/>
      <c r="B688" s="196"/>
      <c r="Q688" s="262"/>
    </row>
    <row r="689" spans="1:17" s="414" customFormat="1">
      <c r="A689" s="196"/>
      <c r="B689" s="196"/>
      <c r="Q689" s="262"/>
    </row>
    <row r="690" spans="1:17" s="414" customFormat="1">
      <c r="A690" s="196"/>
      <c r="B690" s="196"/>
      <c r="Q690" s="262"/>
    </row>
    <row r="691" spans="1:17" s="414" customFormat="1">
      <c r="A691" s="196"/>
      <c r="B691" s="196"/>
      <c r="Q691" s="262"/>
    </row>
    <row r="692" spans="1:17" s="414" customFormat="1">
      <c r="A692" s="196"/>
      <c r="B692" s="196"/>
      <c r="Q692" s="262"/>
    </row>
    <row r="693" spans="1:17" s="414" customFormat="1">
      <c r="A693" s="196"/>
      <c r="B693" s="196"/>
      <c r="Q693" s="262"/>
    </row>
    <row r="694" spans="1:17" s="414" customFormat="1">
      <c r="A694" s="196"/>
      <c r="B694" s="196"/>
      <c r="Q694" s="262"/>
    </row>
    <row r="695" spans="1:17" s="414" customFormat="1">
      <c r="A695" s="196"/>
      <c r="B695" s="196"/>
      <c r="Q695" s="262"/>
    </row>
    <row r="696" spans="1:17" s="414" customFormat="1">
      <c r="A696" s="196"/>
      <c r="B696" s="196"/>
      <c r="Q696" s="262"/>
    </row>
    <row r="697" spans="1:17" s="414" customFormat="1">
      <c r="A697" s="196"/>
      <c r="B697" s="196"/>
      <c r="Q697" s="262"/>
    </row>
    <row r="698" spans="1:17" s="414" customFormat="1">
      <c r="A698" s="196"/>
      <c r="B698" s="196"/>
      <c r="Q698" s="262"/>
    </row>
    <row r="699" spans="1:17" s="414" customFormat="1">
      <c r="A699" s="196"/>
      <c r="B699" s="196"/>
      <c r="Q699" s="262"/>
    </row>
    <row r="700" spans="1:17" s="414" customFormat="1">
      <c r="A700" s="196"/>
      <c r="B700" s="196"/>
      <c r="Q700" s="262"/>
    </row>
    <row r="701" spans="1:17" s="414" customFormat="1">
      <c r="A701" s="196"/>
      <c r="B701" s="196"/>
      <c r="Q701" s="262"/>
    </row>
    <row r="702" spans="1:17" s="414" customFormat="1">
      <c r="A702" s="196"/>
      <c r="B702" s="196"/>
      <c r="Q702" s="262"/>
    </row>
    <row r="703" spans="1:17" s="414" customFormat="1">
      <c r="A703" s="196"/>
      <c r="B703" s="196"/>
      <c r="Q703" s="262"/>
    </row>
    <row r="704" spans="1:17" s="414" customFormat="1">
      <c r="A704" s="196"/>
      <c r="B704" s="196"/>
      <c r="Q704" s="262"/>
    </row>
    <row r="705" spans="1:17" s="414" customFormat="1">
      <c r="A705" s="196"/>
      <c r="B705" s="196"/>
      <c r="Q705" s="262"/>
    </row>
    <row r="706" spans="1:17" s="414" customFormat="1">
      <c r="A706" s="196"/>
      <c r="B706" s="196"/>
      <c r="Q706" s="262"/>
    </row>
    <row r="707" spans="1:17" s="414" customFormat="1">
      <c r="A707" s="196"/>
      <c r="B707" s="196"/>
      <c r="Q707" s="262"/>
    </row>
    <row r="708" spans="1:17" s="414" customFormat="1">
      <c r="A708" s="196"/>
      <c r="B708" s="196"/>
      <c r="Q708" s="262"/>
    </row>
    <row r="709" spans="1:17" s="414" customFormat="1">
      <c r="A709" s="196"/>
      <c r="B709" s="196"/>
      <c r="Q709" s="262"/>
    </row>
    <row r="710" spans="1:17" s="414" customFormat="1">
      <c r="A710" s="196"/>
      <c r="B710" s="196"/>
      <c r="Q710" s="262"/>
    </row>
    <row r="711" spans="1:17" s="414" customFormat="1">
      <c r="A711" s="196"/>
      <c r="B711" s="196"/>
      <c r="Q711" s="262"/>
    </row>
    <row r="712" spans="1:17" s="414" customFormat="1">
      <c r="A712" s="196"/>
      <c r="B712" s="196"/>
      <c r="Q712" s="262"/>
    </row>
    <row r="713" spans="1:17" s="414" customFormat="1">
      <c r="A713" s="196"/>
      <c r="B713" s="196"/>
      <c r="Q713" s="262"/>
    </row>
    <row r="714" spans="1:17" s="414" customFormat="1">
      <c r="A714" s="196"/>
      <c r="B714" s="196"/>
      <c r="Q714" s="262"/>
    </row>
    <row r="715" spans="1:17" s="414" customFormat="1">
      <c r="A715" s="196"/>
      <c r="B715" s="196"/>
      <c r="Q715" s="262"/>
    </row>
    <row r="716" spans="1:17" s="414" customFormat="1">
      <c r="A716" s="196"/>
      <c r="B716" s="196"/>
      <c r="Q716" s="262"/>
    </row>
    <row r="717" spans="1:17" s="414" customFormat="1">
      <c r="A717" s="196"/>
      <c r="B717" s="196"/>
      <c r="Q717" s="262"/>
    </row>
    <row r="718" spans="1:17" s="414" customFormat="1">
      <c r="A718" s="196"/>
      <c r="B718" s="196"/>
      <c r="Q718" s="262"/>
    </row>
    <row r="719" spans="1:17" s="414" customFormat="1">
      <c r="A719" s="196"/>
      <c r="B719" s="196"/>
      <c r="Q719" s="262"/>
    </row>
    <row r="720" spans="1:17" s="414" customFormat="1">
      <c r="A720" s="196"/>
      <c r="B720" s="196"/>
      <c r="Q720" s="262"/>
    </row>
    <row r="721" spans="1:17" s="414" customFormat="1">
      <c r="A721" s="196"/>
      <c r="B721" s="196"/>
      <c r="Q721" s="262"/>
    </row>
    <row r="722" spans="1:17" s="414" customFormat="1">
      <c r="A722" s="196"/>
      <c r="B722" s="196"/>
      <c r="Q722" s="262"/>
    </row>
    <row r="723" spans="1:17" s="414" customFormat="1">
      <c r="A723" s="196"/>
      <c r="B723" s="196"/>
      <c r="Q723" s="262"/>
    </row>
    <row r="724" spans="1:17" s="414" customFormat="1">
      <c r="A724" s="196"/>
      <c r="B724" s="196"/>
      <c r="Q724" s="262"/>
    </row>
    <row r="725" spans="1:17" s="414" customFormat="1">
      <c r="A725" s="196"/>
      <c r="B725" s="196"/>
      <c r="Q725" s="262"/>
    </row>
    <row r="726" spans="1:17" s="414" customFormat="1">
      <c r="A726" s="196"/>
      <c r="B726" s="196"/>
      <c r="Q726" s="262"/>
    </row>
    <row r="727" spans="1:17" s="414" customFormat="1">
      <c r="A727" s="196"/>
      <c r="B727" s="196"/>
      <c r="Q727" s="262"/>
    </row>
    <row r="728" spans="1:17" s="414" customFormat="1">
      <c r="A728" s="196"/>
      <c r="B728" s="196"/>
      <c r="Q728" s="262"/>
    </row>
    <row r="729" spans="1:17" s="414" customFormat="1">
      <c r="A729" s="196"/>
      <c r="B729" s="196"/>
      <c r="Q729" s="262"/>
    </row>
    <row r="730" spans="1:17" s="414" customFormat="1">
      <c r="A730" s="196"/>
      <c r="B730" s="196"/>
      <c r="Q730" s="262"/>
    </row>
    <row r="731" spans="1:17" s="414" customFormat="1">
      <c r="A731" s="196"/>
      <c r="B731" s="196"/>
      <c r="Q731" s="262"/>
    </row>
    <row r="732" spans="1:17" s="414" customFormat="1">
      <c r="A732" s="196"/>
      <c r="B732" s="196"/>
      <c r="Q732" s="262"/>
    </row>
    <row r="733" spans="1:17" s="414" customFormat="1">
      <c r="A733" s="196"/>
      <c r="B733" s="196"/>
      <c r="Q733" s="262"/>
    </row>
    <row r="734" spans="1:17" s="414" customFormat="1">
      <c r="A734" s="196"/>
      <c r="B734" s="196"/>
      <c r="Q734" s="262"/>
    </row>
    <row r="735" spans="1:17" s="414" customFormat="1">
      <c r="A735" s="196"/>
      <c r="B735" s="196"/>
      <c r="Q735" s="262"/>
    </row>
    <row r="736" spans="1:17" s="414" customFormat="1">
      <c r="A736" s="196"/>
      <c r="B736" s="196"/>
      <c r="Q736" s="262"/>
    </row>
    <row r="737" spans="1:17" s="414" customFormat="1">
      <c r="A737" s="196"/>
      <c r="B737" s="196"/>
      <c r="Q737" s="262"/>
    </row>
    <row r="738" spans="1:17" s="414" customFormat="1">
      <c r="A738" s="196"/>
      <c r="B738" s="196"/>
      <c r="Q738" s="262"/>
    </row>
  </sheetData>
  <mergeCells count="2">
    <mergeCell ref="C15:J15"/>
    <mergeCell ref="C16:I16"/>
  </mergeCells>
  <dataValidations count="3">
    <dataValidation type="list" allowBlank="1" showInputMessage="1" showErrorMessage="1" sqref="G266" xr:uid="{34047AE4-67F9-4CC7-B662-6C1DB27683D0}">
      <formula1>testthis</formula1>
    </dataValidation>
    <dataValidation type="list" allowBlank="1" showInputMessage="1" showErrorMessage="1" sqref="E264" xr:uid="{B97EEDAB-B5C0-4C2C-A46F-93E2C5A59A90}">
      <formula1>"testthis"</formula1>
    </dataValidation>
    <dataValidation type="list" allowBlank="1" showInputMessage="1" showErrorMessage="1" sqref="C267" xr:uid="{E8BF6D8D-4CA8-429F-B649-EDD94FCD4F34}">
      <formula1>"\dropdowns$4:$6"</formula1>
    </dataValidation>
  </dataValidations>
  <hyperlinks>
    <hyperlink ref="A1" location="CONTENTS!A1" display="CONTENTS!A1" xr:uid="{A54B29DE-6C95-4E49-9852-840311CB586A}"/>
  </hyperlinks>
  <pageMargins left="0.75" right="0.75" top="1" bottom="1" header="0.5" footer="0.5"/>
  <pageSetup orientation="portrait" horizontalDpi="0" verticalDpi="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A131E-2A98-483B-9BC5-52B0C9083E39}">
  <sheetPr codeName="Sheet9">
    <tabColor rgb="FFFFE3AB"/>
  </sheetPr>
  <dimension ref="A1:E43"/>
  <sheetViews>
    <sheetView showGridLines="0" zoomScaleNormal="100" workbookViewId="0"/>
  </sheetViews>
  <sheetFormatPr defaultRowHeight="15"/>
  <cols>
    <col min="1" max="1" width="10.5" customWidth="1"/>
    <col min="2" max="2" width="13" customWidth="1"/>
    <col min="3" max="3" width="10" customWidth="1"/>
    <col min="4" max="4" width="11.625" customWidth="1"/>
    <col min="5" max="5" width="21.875" customWidth="1"/>
  </cols>
  <sheetData>
    <row r="1" spans="1:5" ht="27" thickBot="1">
      <c r="A1" s="423" t="str" cm="1">
        <f t="array" aca="1" ref="A1" ca="1">MID(CELL("filename",A1),FIND("]",CELL("filename",A1))+1,255)</f>
        <v>3_11_Duplicates</v>
      </c>
      <c r="B1" s="199"/>
      <c r="C1" s="199"/>
      <c r="D1" s="199"/>
      <c r="E1" s="199"/>
    </row>
    <row r="2" spans="1:5" ht="15.75" thickBot="1"/>
    <row r="3" spans="1:5" ht="15.75" thickBot="1">
      <c r="A3" s="407" t="s">
        <v>217</v>
      </c>
      <c r="B3" s="408" t="s">
        <v>332</v>
      </c>
      <c r="C3" s="408" t="s">
        <v>218</v>
      </c>
      <c r="D3" s="408" t="s">
        <v>219</v>
      </c>
      <c r="E3" s="409" t="s">
        <v>496</v>
      </c>
    </row>
    <row r="4" spans="1:5">
      <c r="A4" s="404" t="s">
        <v>0</v>
      </c>
      <c r="B4" s="405" t="s">
        <v>333</v>
      </c>
      <c r="C4" s="405" t="s">
        <v>223</v>
      </c>
      <c r="D4" s="405" t="s">
        <v>175</v>
      </c>
      <c r="E4" s="406" t="s">
        <v>334</v>
      </c>
    </row>
    <row r="5" spans="1:5">
      <c r="A5" s="140" t="s">
        <v>58</v>
      </c>
      <c r="B5" s="141" t="s">
        <v>335</v>
      </c>
      <c r="C5" s="141" t="s">
        <v>336</v>
      </c>
      <c r="D5" s="141" t="s">
        <v>228</v>
      </c>
      <c r="E5" s="142" t="s">
        <v>337</v>
      </c>
    </row>
    <row r="6" spans="1:5">
      <c r="A6" s="140" t="s">
        <v>176</v>
      </c>
      <c r="B6" s="141" t="s">
        <v>335</v>
      </c>
      <c r="C6" s="141" t="s">
        <v>224</v>
      </c>
      <c r="D6" s="141" t="s">
        <v>225</v>
      </c>
      <c r="E6" s="142" t="s">
        <v>338</v>
      </c>
    </row>
    <row r="7" spans="1:5">
      <c r="A7" s="140" t="s">
        <v>339</v>
      </c>
      <c r="B7" s="141" t="s">
        <v>340</v>
      </c>
      <c r="C7" s="141" t="s">
        <v>341</v>
      </c>
      <c r="D7" s="141" t="s">
        <v>175</v>
      </c>
      <c r="E7" s="142" t="s">
        <v>342</v>
      </c>
    </row>
    <row r="8" spans="1:5">
      <c r="A8" s="140" t="s">
        <v>343</v>
      </c>
      <c r="B8" s="141" t="s">
        <v>344</v>
      </c>
      <c r="C8" s="141" t="s">
        <v>345</v>
      </c>
      <c r="D8" s="141" t="s">
        <v>225</v>
      </c>
      <c r="E8" s="142" t="s">
        <v>346</v>
      </c>
    </row>
    <row r="9" spans="1:5">
      <c r="A9" s="140" t="s">
        <v>226</v>
      </c>
      <c r="B9" s="141" t="s">
        <v>347</v>
      </c>
      <c r="C9" s="141" t="s">
        <v>227</v>
      </c>
      <c r="D9" s="141" t="s">
        <v>228</v>
      </c>
      <c r="E9" s="142" t="s">
        <v>348</v>
      </c>
    </row>
    <row r="10" spans="1:5">
      <c r="A10" s="140" t="s">
        <v>226</v>
      </c>
      <c r="B10" s="141" t="s">
        <v>347</v>
      </c>
      <c r="C10" s="141" t="s">
        <v>227</v>
      </c>
      <c r="D10" s="141" t="s">
        <v>175</v>
      </c>
      <c r="E10" s="142" t="s">
        <v>348</v>
      </c>
    </row>
    <row r="11" spans="1:5">
      <c r="A11" s="140" t="s">
        <v>229</v>
      </c>
      <c r="B11" s="141" t="s">
        <v>349</v>
      </c>
      <c r="C11" s="141" t="s">
        <v>230</v>
      </c>
      <c r="D11" s="141" t="s">
        <v>175</v>
      </c>
      <c r="E11" s="142" t="s">
        <v>350</v>
      </c>
    </row>
    <row r="12" spans="1:5">
      <c r="A12" s="140" t="s">
        <v>351</v>
      </c>
      <c r="B12" s="141" t="s">
        <v>352</v>
      </c>
      <c r="C12" s="141" t="s">
        <v>353</v>
      </c>
      <c r="D12" s="141" t="s">
        <v>175</v>
      </c>
      <c r="E12" s="142" t="s">
        <v>354</v>
      </c>
    </row>
    <row r="13" spans="1:5">
      <c r="A13" s="140" t="s">
        <v>0</v>
      </c>
      <c r="B13" s="141" t="s">
        <v>333</v>
      </c>
      <c r="C13" s="141" t="s">
        <v>223</v>
      </c>
      <c r="D13" s="141" t="s">
        <v>175</v>
      </c>
      <c r="E13" s="142" t="s">
        <v>334</v>
      </c>
    </row>
    <row r="14" spans="1:5">
      <c r="A14" s="140" t="s">
        <v>58</v>
      </c>
      <c r="B14" s="141" t="s">
        <v>335</v>
      </c>
      <c r="C14" s="141" t="s">
        <v>336</v>
      </c>
      <c r="D14" s="141" t="s">
        <v>228</v>
      </c>
      <c r="E14" s="142" t="s">
        <v>337</v>
      </c>
    </row>
    <row r="15" spans="1:5">
      <c r="A15" s="140" t="s">
        <v>176</v>
      </c>
      <c r="B15" s="141" t="s">
        <v>335</v>
      </c>
      <c r="C15" s="141" t="s">
        <v>224</v>
      </c>
      <c r="D15" s="141" t="s">
        <v>225</v>
      </c>
      <c r="E15" s="142" t="s">
        <v>338</v>
      </c>
    </row>
    <row r="16" spans="1:5">
      <c r="A16" s="140" t="s">
        <v>339</v>
      </c>
      <c r="B16" s="141" t="s">
        <v>340</v>
      </c>
      <c r="C16" s="141" t="s">
        <v>341</v>
      </c>
      <c r="D16" s="141" t="s">
        <v>175</v>
      </c>
      <c r="E16" s="142" t="s">
        <v>342</v>
      </c>
    </row>
    <row r="17" spans="1:5">
      <c r="A17" s="140" t="s">
        <v>343</v>
      </c>
      <c r="B17" s="141" t="s">
        <v>344</v>
      </c>
      <c r="C17" s="141" t="s">
        <v>345</v>
      </c>
      <c r="D17" s="141" t="s">
        <v>225</v>
      </c>
      <c r="E17" s="142" t="s">
        <v>346</v>
      </c>
    </row>
    <row r="18" spans="1:5">
      <c r="A18" s="140" t="s">
        <v>226</v>
      </c>
      <c r="B18" s="141" t="s">
        <v>347</v>
      </c>
      <c r="C18" s="141" t="s">
        <v>227</v>
      </c>
      <c r="D18" s="141" t="s">
        <v>228</v>
      </c>
      <c r="E18" s="142" t="s">
        <v>348</v>
      </c>
    </row>
    <row r="19" spans="1:5">
      <c r="A19" s="140" t="s">
        <v>355</v>
      </c>
      <c r="B19" s="141" t="s">
        <v>356</v>
      </c>
      <c r="C19" s="141" t="s">
        <v>357</v>
      </c>
      <c r="D19" s="141" t="s">
        <v>225</v>
      </c>
      <c r="E19" s="142" t="s">
        <v>358</v>
      </c>
    </row>
    <row r="20" spans="1:5">
      <c r="A20" s="140" t="s">
        <v>229</v>
      </c>
      <c r="B20" s="141" t="s">
        <v>349</v>
      </c>
      <c r="C20" s="141" t="s">
        <v>230</v>
      </c>
      <c r="D20" s="141" t="s">
        <v>175</v>
      </c>
      <c r="E20" s="142" t="s">
        <v>350</v>
      </c>
    </row>
    <row r="21" spans="1:5">
      <c r="A21" s="140" t="s">
        <v>307</v>
      </c>
      <c r="B21" s="141" t="s">
        <v>347</v>
      </c>
      <c r="C21" s="141" t="s">
        <v>359</v>
      </c>
      <c r="D21" s="141" t="s">
        <v>175</v>
      </c>
      <c r="E21" s="142" t="s">
        <v>360</v>
      </c>
    </row>
    <row r="22" spans="1:5">
      <c r="A22" s="140" t="s">
        <v>176</v>
      </c>
      <c r="B22" s="141" t="s">
        <v>335</v>
      </c>
      <c r="C22" s="141" t="s">
        <v>224</v>
      </c>
      <c r="D22" s="141" t="s">
        <v>225</v>
      </c>
      <c r="E22" s="142" t="s">
        <v>338</v>
      </c>
    </row>
    <row r="23" spans="1:5">
      <c r="A23" s="140" t="s">
        <v>339</v>
      </c>
      <c r="B23" s="141" t="s">
        <v>340</v>
      </c>
      <c r="C23" s="141" t="s">
        <v>341</v>
      </c>
      <c r="D23" s="141" t="s">
        <v>175</v>
      </c>
      <c r="E23" s="142" t="s">
        <v>342</v>
      </c>
    </row>
    <row r="24" spans="1:5">
      <c r="A24" s="140" t="s">
        <v>343</v>
      </c>
      <c r="B24" s="141" t="s">
        <v>344</v>
      </c>
      <c r="C24" s="141" t="s">
        <v>345</v>
      </c>
      <c r="D24" s="141" t="s">
        <v>225</v>
      </c>
      <c r="E24" s="142" t="s">
        <v>346</v>
      </c>
    </row>
    <row r="25" spans="1:5">
      <c r="A25" s="140" t="s">
        <v>226</v>
      </c>
      <c r="B25" s="141" t="s">
        <v>347</v>
      </c>
      <c r="C25" s="141" t="s">
        <v>227</v>
      </c>
      <c r="D25" s="141" t="s">
        <v>228</v>
      </c>
      <c r="E25" s="142" t="s">
        <v>348</v>
      </c>
    </row>
    <row r="26" spans="1:5">
      <c r="A26" s="140" t="s">
        <v>0</v>
      </c>
      <c r="B26" s="141" t="s">
        <v>333</v>
      </c>
      <c r="C26" s="141" t="s">
        <v>223</v>
      </c>
      <c r="D26" s="141" t="s">
        <v>175</v>
      </c>
      <c r="E26" s="142" t="s">
        <v>334</v>
      </c>
    </row>
    <row r="27" spans="1:5">
      <c r="A27" s="140" t="s">
        <v>361</v>
      </c>
      <c r="B27" s="141"/>
      <c r="C27" s="141" t="s">
        <v>362</v>
      </c>
      <c r="D27" s="141" t="s">
        <v>228</v>
      </c>
      <c r="E27" s="142" t="s">
        <v>363</v>
      </c>
    </row>
    <row r="28" spans="1:5">
      <c r="A28" s="140" t="s">
        <v>58</v>
      </c>
      <c r="B28" s="141" t="s">
        <v>335</v>
      </c>
      <c r="C28" s="141" t="s">
        <v>336</v>
      </c>
      <c r="D28" s="141" t="s">
        <v>228</v>
      </c>
      <c r="E28" s="142" t="s">
        <v>337</v>
      </c>
    </row>
    <row r="29" spans="1:5">
      <c r="A29" s="140" t="s">
        <v>176</v>
      </c>
      <c r="B29" s="141" t="s">
        <v>335</v>
      </c>
      <c r="C29" s="141" t="s">
        <v>224</v>
      </c>
      <c r="D29" s="141" t="s">
        <v>225</v>
      </c>
      <c r="E29" s="142" t="s">
        <v>338</v>
      </c>
    </row>
    <row r="30" spans="1:5">
      <c r="A30" s="140" t="s">
        <v>339</v>
      </c>
      <c r="B30" s="141" t="s">
        <v>340</v>
      </c>
      <c r="C30" s="141" t="s">
        <v>341</v>
      </c>
      <c r="D30" s="141" t="s">
        <v>175</v>
      </c>
      <c r="E30" s="142" t="s">
        <v>342</v>
      </c>
    </row>
    <row r="31" spans="1:5">
      <c r="A31" s="140" t="s">
        <v>361</v>
      </c>
      <c r="B31" s="141"/>
      <c r="C31" s="141" t="s">
        <v>362</v>
      </c>
      <c r="D31" s="141" t="s">
        <v>228</v>
      </c>
      <c r="E31" s="142" t="s">
        <v>363</v>
      </c>
    </row>
    <row r="32" spans="1:5">
      <c r="A32" s="140" t="s">
        <v>343</v>
      </c>
      <c r="B32" s="141" t="s">
        <v>344</v>
      </c>
      <c r="C32" s="141" t="s">
        <v>345</v>
      </c>
      <c r="D32" s="141" t="s">
        <v>225</v>
      </c>
      <c r="E32" s="142" t="s">
        <v>346</v>
      </c>
    </row>
    <row r="33" spans="1:5">
      <c r="A33" s="140" t="s">
        <v>226</v>
      </c>
      <c r="B33" s="141" t="s">
        <v>347</v>
      </c>
      <c r="C33" s="141" t="s">
        <v>227</v>
      </c>
      <c r="D33" s="141" t="s">
        <v>228</v>
      </c>
      <c r="E33" s="142" t="s">
        <v>348</v>
      </c>
    </row>
    <row r="34" spans="1:5">
      <c r="A34" s="140" t="s">
        <v>355</v>
      </c>
      <c r="B34" s="141" t="s">
        <v>356</v>
      </c>
      <c r="C34" s="141" t="s">
        <v>357</v>
      </c>
      <c r="D34" s="141" t="s">
        <v>225</v>
      </c>
      <c r="E34" s="142" t="s">
        <v>358</v>
      </c>
    </row>
    <row r="35" spans="1:5">
      <c r="A35" s="140" t="s">
        <v>361</v>
      </c>
      <c r="B35" s="141"/>
      <c r="C35" s="141" t="s">
        <v>362</v>
      </c>
      <c r="D35" s="141" t="s">
        <v>228</v>
      </c>
      <c r="E35" s="142" t="s">
        <v>363</v>
      </c>
    </row>
    <row r="36" spans="1:5">
      <c r="A36" s="140" t="s">
        <v>229</v>
      </c>
      <c r="B36" s="141" t="s">
        <v>349</v>
      </c>
      <c r="C36" s="141" t="s">
        <v>230</v>
      </c>
      <c r="D36" s="141" t="s">
        <v>175</v>
      </c>
      <c r="E36" s="142" t="s">
        <v>350</v>
      </c>
    </row>
    <row r="37" spans="1:5">
      <c r="A37" s="140" t="s">
        <v>307</v>
      </c>
      <c r="B37" s="141" t="s">
        <v>347</v>
      </c>
      <c r="C37" s="141" t="s">
        <v>359</v>
      </c>
      <c r="D37" s="141" t="s">
        <v>175</v>
      </c>
      <c r="E37" s="142" t="s">
        <v>360</v>
      </c>
    </row>
    <row r="38" spans="1:5">
      <c r="A38" s="140" t="s">
        <v>176</v>
      </c>
      <c r="B38" s="141" t="s">
        <v>335</v>
      </c>
      <c r="C38" s="141" t="s">
        <v>224</v>
      </c>
      <c r="D38" s="141" t="s">
        <v>225</v>
      </c>
      <c r="E38" s="142" t="s">
        <v>338</v>
      </c>
    </row>
    <row r="39" spans="1:5">
      <c r="A39" s="140" t="s">
        <v>339</v>
      </c>
      <c r="B39" s="141" t="s">
        <v>340</v>
      </c>
      <c r="C39" s="141" t="s">
        <v>341</v>
      </c>
      <c r="D39" s="141" t="s">
        <v>175</v>
      </c>
      <c r="E39" s="142" t="s">
        <v>342</v>
      </c>
    </row>
    <row r="40" spans="1:5">
      <c r="A40" s="140" t="s">
        <v>343</v>
      </c>
      <c r="B40" s="141" t="s">
        <v>344</v>
      </c>
      <c r="C40" s="141" t="s">
        <v>345</v>
      </c>
      <c r="D40" s="141" t="s">
        <v>225</v>
      </c>
      <c r="E40" s="142" t="s">
        <v>346</v>
      </c>
    </row>
    <row r="41" spans="1:5">
      <c r="A41" s="140" t="s">
        <v>226</v>
      </c>
      <c r="B41" s="141" t="s">
        <v>347</v>
      </c>
      <c r="C41" s="141" t="s">
        <v>227</v>
      </c>
      <c r="D41" s="141" t="s">
        <v>228</v>
      </c>
      <c r="E41" s="142" t="s">
        <v>348</v>
      </c>
    </row>
    <row r="42" spans="1:5">
      <c r="A42" s="140" t="s">
        <v>229</v>
      </c>
      <c r="B42" s="141" t="s">
        <v>349</v>
      </c>
      <c r="C42" s="141" t="s">
        <v>230</v>
      </c>
      <c r="D42" s="141" t="s">
        <v>175</v>
      </c>
      <c r="E42" s="142" t="s">
        <v>350</v>
      </c>
    </row>
    <row r="43" spans="1:5" ht="15.75" thickBot="1">
      <c r="A43" s="143" t="s">
        <v>361</v>
      </c>
      <c r="B43" s="144"/>
      <c r="C43" s="144" t="s">
        <v>362</v>
      </c>
      <c r="D43" s="144" t="s">
        <v>228</v>
      </c>
      <c r="E43" s="145" t="s">
        <v>363</v>
      </c>
    </row>
  </sheetData>
  <hyperlinks>
    <hyperlink ref="A1" location="CONTENTS!A1" display="CONTENTS!A1" xr:uid="{8932493D-3461-40DB-9504-3C4CB3D0C85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9F080-A424-4654-87A0-C02936246F82}">
  <sheetPr codeName="Sheet2">
    <tabColor theme="1" tint="0.499984740745262"/>
  </sheetPr>
  <dimension ref="A1:S46"/>
  <sheetViews>
    <sheetView showGridLines="0" zoomScaleNormal="100" workbookViewId="0"/>
  </sheetViews>
  <sheetFormatPr defaultRowHeight="15"/>
  <cols>
    <col min="2" max="2" width="11.625" customWidth="1"/>
  </cols>
  <sheetData>
    <row r="1" spans="1:19" ht="24">
      <c r="A1" s="43" t="s">
        <v>177</v>
      </c>
    </row>
    <row r="2" spans="1:19" ht="15.75" thickBot="1"/>
    <row r="3" spans="1:19" ht="30.75" thickBot="1">
      <c r="B3" s="24" t="s">
        <v>100</v>
      </c>
      <c r="C3" s="25" t="s">
        <v>157</v>
      </c>
      <c r="D3" s="25" t="s">
        <v>158</v>
      </c>
      <c r="E3" s="25" t="s">
        <v>159</v>
      </c>
      <c r="F3" s="26" t="s">
        <v>171</v>
      </c>
      <c r="G3" s="27" t="s">
        <v>160</v>
      </c>
      <c r="H3" s="25" t="s">
        <v>161</v>
      </c>
      <c r="I3" s="25" t="s">
        <v>162</v>
      </c>
      <c r="J3" s="26" t="s">
        <v>163</v>
      </c>
      <c r="K3" s="27" t="s">
        <v>164</v>
      </c>
      <c r="L3" s="25" t="s">
        <v>165</v>
      </c>
      <c r="M3" s="25" t="s">
        <v>166</v>
      </c>
      <c r="N3" s="26" t="s">
        <v>172</v>
      </c>
      <c r="O3" s="27" t="s">
        <v>167</v>
      </c>
      <c r="P3" s="25" t="s">
        <v>168</v>
      </c>
      <c r="Q3" s="25" t="s">
        <v>169</v>
      </c>
      <c r="R3" s="26" t="s">
        <v>173</v>
      </c>
      <c r="S3" s="28" t="s">
        <v>170</v>
      </c>
    </row>
    <row r="4" spans="1:19">
      <c r="B4" s="33" t="s">
        <v>147</v>
      </c>
      <c r="C4" s="34">
        <v>87</v>
      </c>
      <c r="D4" s="34">
        <v>91</v>
      </c>
      <c r="E4" s="34">
        <v>95</v>
      </c>
      <c r="F4" s="35">
        <f t="shared" ref="F4:F13" si="0">SUM(C4:E4)</f>
        <v>273</v>
      </c>
      <c r="G4" s="36"/>
      <c r="H4" s="34">
        <v>84</v>
      </c>
      <c r="I4" s="34">
        <v>86</v>
      </c>
      <c r="J4" s="35">
        <f t="shared" ref="J4:J13" si="1">SUM(G4:I4)</f>
        <v>170</v>
      </c>
      <c r="K4" s="36">
        <v>59</v>
      </c>
      <c r="L4" s="34">
        <v>81</v>
      </c>
      <c r="M4" s="34">
        <v>66</v>
      </c>
      <c r="N4" s="35">
        <f t="shared" ref="N4:N13" si="2">SUM(K4:M4)</f>
        <v>206</v>
      </c>
      <c r="O4" s="36">
        <v>71</v>
      </c>
      <c r="P4" s="34">
        <v>59</v>
      </c>
      <c r="Q4" s="34">
        <v>89</v>
      </c>
      <c r="R4" s="35">
        <f t="shared" ref="R4:R13" si="3">SUM(O4:Q4)</f>
        <v>219</v>
      </c>
      <c r="S4" s="37">
        <f t="shared" ref="S4:S13" si="4">SUM(R4,N4,J4,F4)</f>
        <v>868</v>
      </c>
    </row>
    <row r="5" spans="1:19">
      <c r="B5" s="18" t="s">
        <v>148</v>
      </c>
      <c r="C5" s="19">
        <v>67</v>
      </c>
      <c r="D5" s="19">
        <v>99</v>
      </c>
      <c r="E5" s="19">
        <v>92</v>
      </c>
      <c r="F5" s="20">
        <f t="shared" si="0"/>
        <v>258</v>
      </c>
      <c r="G5" s="23">
        <v>80</v>
      </c>
      <c r="H5" s="19">
        <v>99</v>
      </c>
      <c r="I5" s="19">
        <v>79</v>
      </c>
      <c r="J5" s="20">
        <f t="shared" si="1"/>
        <v>258</v>
      </c>
      <c r="K5" s="23">
        <v>71</v>
      </c>
      <c r="L5" s="19">
        <v>74</v>
      </c>
      <c r="M5" s="19">
        <v>74</v>
      </c>
      <c r="N5" s="20">
        <f t="shared" si="2"/>
        <v>219</v>
      </c>
      <c r="O5" s="23">
        <v>75</v>
      </c>
      <c r="P5" s="19">
        <v>68</v>
      </c>
      <c r="Q5" s="19">
        <v>93</v>
      </c>
      <c r="R5" s="20">
        <f t="shared" si="3"/>
        <v>236</v>
      </c>
      <c r="S5" s="17">
        <f t="shared" si="4"/>
        <v>971</v>
      </c>
    </row>
    <row r="6" spans="1:19">
      <c r="B6" s="18" t="s">
        <v>149</v>
      </c>
      <c r="C6" s="19">
        <v>88</v>
      </c>
      <c r="D6" s="19">
        <v>55</v>
      </c>
      <c r="E6" s="19">
        <v>83</v>
      </c>
      <c r="F6" s="20">
        <f t="shared" si="0"/>
        <v>226</v>
      </c>
      <c r="G6" s="23">
        <v>83</v>
      </c>
      <c r="H6" s="19">
        <v>76</v>
      </c>
      <c r="I6" s="19">
        <v>87</v>
      </c>
      <c r="J6" s="20">
        <f t="shared" si="1"/>
        <v>246</v>
      </c>
      <c r="K6" s="23">
        <v>86</v>
      </c>
      <c r="L6" s="19">
        <v>96</v>
      </c>
      <c r="M6" s="19">
        <v>65</v>
      </c>
      <c r="N6" s="20">
        <f t="shared" si="2"/>
        <v>247</v>
      </c>
      <c r="O6" s="23">
        <v>65</v>
      </c>
      <c r="P6" s="19">
        <v>99</v>
      </c>
      <c r="Q6" s="19">
        <v>93</v>
      </c>
      <c r="R6" s="20">
        <f t="shared" si="3"/>
        <v>257</v>
      </c>
      <c r="S6" s="17">
        <f t="shared" si="4"/>
        <v>976</v>
      </c>
    </row>
    <row r="7" spans="1:19">
      <c r="B7" s="18" t="s">
        <v>150</v>
      </c>
      <c r="C7" s="19">
        <v>65</v>
      </c>
      <c r="D7" s="19">
        <v>47</v>
      </c>
      <c r="E7" s="19">
        <v>86</v>
      </c>
      <c r="F7" s="20">
        <f t="shared" si="0"/>
        <v>198</v>
      </c>
      <c r="G7" s="23">
        <v>74</v>
      </c>
      <c r="H7" s="19">
        <v>61</v>
      </c>
      <c r="I7" s="19">
        <v>87</v>
      </c>
      <c r="J7" s="20">
        <f t="shared" si="1"/>
        <v>222</v>
      </c>
      <c r="K7" s="23">
        <v>84</v>
      </c>
      <c r="L7" s="19">
        <v>91</v>
      </c>
      <c r="M7" s="19">
        <v>89</v>
      </c>
      <c r="N7" s="20">
        <f t="shared" si="2"/>
        <v>264</v>
      </c>
      <c r="O7" s="23">
        <v>76</v>
      </c>
      <c r="P7" s="19">
        <v>83</v>
      </c>
      <c r="Q7" s="19">
        <v>92</v>
      </c>
      <c r="R7" s="20">
        <f t="shared" si="3"/>
        <v>251</v>
      </c>
      <c r="S7" s="17">
        <f t="shared" si="4"/>
        <v>935</v>
      </c>
    </row>
    <row r="8" spans="1:19">
      <c r="B8" s="18" t="s">
        <v>152</v>
      </c>
      <c r="C8" s="19">
        <v>57</v>
      </c>
      <c r="D8" s="19">
        <v>94</v>
      </c>
      <c r="E8" s="19">
        <v>99</v>
      </c>
      <c r="F8" s="20">
        <f t="shared" si="0"/>
        <v>250</v>
      </c>
      <c r="G8" s="23">
        <v>83</v>
      </c>
      <c r="H8" s="19">
        <v>98</v>
      </c>
      <c r="I8" s="19">
        <v>80</v>
      </c>
      <c r="J8" s="20">
        <f t="shared" si="1"/>
        <v>261</v>
      </c>
      <c r="K8" s="23">
        <v>77</v>
      </c>
      <c r="L8" s="19">
        <v>60</v>
      </c>
      <c r="M8" s="19">
        <v>87</v>
      </c>
      <c r="N8" s="20">
        <f t="shared" si="2"/>
        <v>224</v>
      </c>
      <c r="O8" s="23">
        <v>60</v>
      </c>
      <c r="P8" s="19">
        <v>62</v>
      </c>
      <c r="Q8" s="19">
        <v>92</v>
      </c>
      <c r="R8" s="20">
        <f t="shared" si="3"/>
        <v>214</v>
      </c>
      <c r="S8" s="17">
        <f t="shared" si="4"/>
        <v>949</v>
      </c>
    </row>
    <row r="9" spans="1:19">
      <c r="B9" s="18" t="s">
        <v>153</v>
      </c>
      <c r="C9" s="19">
        <v>92</v>
      </c>
      <c r="D9" s="19">
        <v>91</v>
      </c>
      <c r="E9" s="19">
        <v>59</v>
      </c>
      <c r="F9" s="20">
        <f t="shared" si="0"/>
        <v>242</v>
      </c>
      <c r="G9" s="23">
        <v>68</v>
      </c>
      <c r="H9" s="19">
        <v>94</v>
      </c>
      <c r="I9" s="19">
        <v>91</v>
      </c>
      <c r="J9" s="20">
        <f t="shared" si="1"/>
        <v>253</v>
      </c>
      <c r="K9" s="23">
        <v>64</v>
      </c>
      <c r="L9" s="19">
        <v>72</v>
      </c>
      <c r="M9" s="19">
        <v>57</v>
      </c>
      <c r="N9" s="20">
        <f t="shared" si="2"/>
        <v>193</v>
      </c>
      <c r="O9" s="23">
        <v>61</v>
      </c>
      <c r="P9" s="19">
        <v>56</v>
      </c>
      <c r="Q9" s="19">
        <v>56</v>
      </c>
      <c r="R9" s="20">
        <f t="shared" si="3"/>
        <v>173</v>
      </c>
      <c r="S9" s="17">
        <f t="shared" si="4"/>
        <v>861</v>
      </c>
    </row>
    <row r="10" spans="1:19">
      <c r="B10" s="18" t="s">
        <v>154</v>
      </c>
      <c r="C10" s="19">
        <v>57</v>
      </c>
      <c r="D10" s="19">
        <v>89</v>
      </c>
      <c r="E10" s="19">
        <v>70</v>
      </c>
      <c r="F10" s="20">
        <f t="shared" si="0"/>
        <v>216</v>
      </c>
      <c r="G10" s="23">
        <v>68</v>
      </c>
      <c r="H10" s="19">
        <v>69</v>
      </c>
      <c r="I10" s="19">
        <v>76</v>
      </c>
      <c r="J10" s="20">
        <f t="shared" si="1"/>
        <v>213</v>
      </c>
      <c r="K10" s="23">
        <v>87</v>
      </c>
      <c r="L10" s="19">
        <v>70</v>
      </c>
      <c r="M10" s="19">
        <v>92</v>
      </c>
      <c r="N10" s="20">
        <f t="shared" si="2"/>
        <v>249</v>
      </c>
      <c r="O10" s="23">
        <v>64</v>
      </c>
      <c r="P10" s="19">
        <v>73</v>
      </c>
      <c r="Q10" s="19">
        <v>66</v>
      </c>
      <c r="R10" s="20">
        <f t="shared" si="3"/>
        <v>203</v>
      </c>
      <c r="S10" s="17">
        <f t="shared" si="4"/>
        <v>881</v>
      </c>
    </row>
    <row r="11" spans="1:19">
      <c r="B11" s="18" t="s">
        <v>155</v>
      </c>
      <c r="C11" s="19">
        <v>98</v>
      </c>
      <c r="D11" s="19">
        <v>72</v>
      </c>
      <c r="E11" s="19">
        <v>61</v>
      </c>
      <c r="F11" s="20">
        <f t="shared" si="0"/>
        <v>231</v>
      </c>
      <c r="G11" s="23">
        <v>60</v>
      </c>
      <c r="H11" s="19">
        <v>57</v>
      </c>
      <c r="I11" s="19">
        <v>96</v>
      </c>
      <c r="J11" s="20">
        <f t="shared" si="1"/>
        <v>213</v>
      </c>
      <c r="K11" s="23">
        <v>77</v>
      </c>
      <c r="L11" s="19">
        <v>60</v>
      </c>
      <c r="M11" s="19">
        <v>57</v>
      </c>
      <c r="N11" s="20">
        <f t="shared" si="2"/>
        <v>194</v>
      </c>
      <c r="O11" s="23">
        <v>74</v>
      </c>
      <c r="P11" s="19">
        <v>77</v>
      </c>
      <c r="Q11" s="19">
        <v>70</v>
      </c>
      <c r="R11" s="20">
        <f t="shared" si="3"/>
        <v>221</v>
      </c>
      <c r="S11" s="17">
        <f t="shared" si="4"/>
        <v>859</v>
      </c>
    </row>
    <row r="12" spans="1:19">
      <c r="B12" s="18" t="s">
        <v>105</v>
      </c>
      <c r="C12" s="19">
        <v>81</v>
      </c>
      <c r="D12" s="19">
        <v>76</v>
      </c>
      <c r="E12" s="19">
        <v>72</v>
      </c>
      <c r="F12" s="20">
        <f t="shared" si="0"/>
        <v>229</v>
      </c>
      <c r="G12" s="23">
        <v>59</v>
      </c>
      <c r="H12" s="19">
        <v>85</v>
      </c>
      <c r="I12" s="19">
        <v>75</v>
      </c>
      <c r="J12" s="20">
        <f t="shared" si="1"/>
        <v>219</v>
      </c>
      <c r="K12" s="23">
        <v>77</v>
      </c>
      <c r="L12" s="19">
        <v>72</v>
      </c>
      <c r="M12" s="19">
        <v>60</v>
      </c>
      <c r="N12" s="20">
        <f t="shared" si="2"/>
        <v>209</v>
      </c>
      <c r="O12" s="23">
        <v>92</v>
      </c>
      <c r="P12" s="19">
        <v>68</v>
      </c>
      <c r="Q12" s="19">
        <v>85</v>
      </c>
      <c r="R12" s="20">
        <f t="shared" si="3"/>
        <v>245</v>
      </c>
      <c r="S12" s="17">
        <f t="shared" si="4"/>
        <v>902</v>
      </c>
    </row>
    <row r="13" spans="1:19" ht="15.75" thickBot="1">
      <c r="B13" s="21" t="s">
        <v>156</v>
      </c>
      <c r="C13" s="38">
        <v>89</v>
      </c>
      <c r="D13" s="38">
        <v>93</v>
      </c>
      <c r="E13" s="38">
        <v>66</v>
      </c>
      <c r="F13" s="22">
        <f t="shared" si="0"/>
        <v>248</v>
      </c>
      <c r="G13" s="39">
        <v>90</v>
      </c>
      <c r="H13" s="38">
        <v>82</v>
      </c>
      <c r="I13" s="38">
        <v>85</v>
      </c>
      <c r="J13" s="22">
        <f t="shared" si="1"/>
        <v>257</v>
      </c>
      <c r="K13" s="39">
        <v>97</v>
      </c>
      <c r="L13" s="38">
        <v>92</v>
      </c>
      <c r="M13" s="38">
        <v>78</v>
      </c>
      <c r="N13" s="22">
        <f t="shared" si="2"/>
        <v>267</v>
      </c>
      <c r="O13" s="39">
        <v>83</v>
      </c>
      <c r="P13" s="38">
        <v>57</v>
      </c>
      <c r="Q13" s="38">
        <v>65</v>
      </c>
      <c r="R13" s="22">
        <f t="shared" si="3"/>
        <v>205</v>
      </c>
      <c r="S13" s="16">
        <f t="shared" si="4"/>
        <v>977</v>
      </c>
    </row>
    <row r="14" spans="1:19" ht="15.75" thickBot="1">
      <c r="B14" s="29" t="s">
        <v>170</v>
      </c>
      <c r="C14" s="30">
        <f t="shared" ref="C14:S14" si="5">SUM(C4:C13)</f>
        <v>781</v>
      </c>
      <c r="D14" s="30">
        <f t="shared" si="5"/>
        <v>807</v>
      </c>
      <c r="E14" s="30">
        <f t="shared" si="5"/>
        <v>783</v>
      </c>
      <c r="F14" s="31">
        <f t="shared" si="5"/>
        <v>2371</v>
      </c>
      <c r="G14" s="32">
        <f t="shared" si="5"/>
        <v>665</v>
      </c>
      <c r="H14" s="30">
        <f t="shared" si="5"/>
        <v>805</v>
      </c>
      <c r="I14" s="30">
        <f t="shared" si="5"/>
        <v>842</v>
      </c>
      <c r="J14" s="31">
        <f t="shared" si="5"/>
        <v>2312</v>
      </c>
      <c r="K14" s="32">
        <f t="shared" si="5"/>
        <v>779</v>
      </c>
      <c r="L14" s="30">
        <f t="shared" si="5"/>
        <v>768</v>
      </c>
      <c r="M14" s="30">
        <f t="shared" si="5"/>
        <v>725</v>
      </c>
      <c r="N14" s="31">
        <f t="shared" si="5"/>
        <v>2272</v>
      </c>
      <c r="O14" s="32">
        <f t="shared" si="5"/>
        <v>721</v>
      </c>
      <c r="P14" s="30">
        <f t="shared" si="5"/>
        <v>702</v>
      </c>
      <c r="Q14" s="30">
        <f t="shared" si="5"/>
        <v>801</v>
      </c>
      <c r="R14" s="31">
        <f t="shared" si="5"/>
        <v>2224</v>
      </c>
      <c r="S14" s="16">
        <f t="shared" si="5"/>
        <v>9179</v>
      </c>
    </row>
    <row r="16" spans="1:19" ht="15.75" thickBot="1"/>
    <row r="17" spans="2:15" ht="15.75" thickBot="1">
      <c r="B17" s="24" t="s">
        <v>100</v>
      </c>
      <c r="C17" s="25" t="s">
        <v>157</v>
      </c>
      <c r="D17" s="25" t="s">
        <v>158</v>
      </c>
      <c r="E17" s="25" t="s">
        <v>159</v>
      </c>
      <c r="F17" s="27" t="s">
        <v>160</v>
      </c>
      <c r="G17" s="25" t="s">
        <v>161</v>
      </c>
      <c r="H17" s="25" t="s">
        <v>162</v>
      </c>
      <c r="I17" s="27" t="s">
        <v>164</v>
      </c>
      <c r="J17" s="25" t="s">
        <v>165</v>
      </c>
      <c r="K17" s="25" t="s">
        <v>166</v>
      </c>
      <c r="L17" s="27" t="s">
        <v>167</v>
      </c>
      <c r="M17" s="25" t="s">
        <v>168</v>
      </c>
      <c r="N17" s="25" t="s">
        <v>169</v>
      </c>
      <c r="O17" s="28" t="s">
        <v>170</v>
      </c>
    </row>
    <row r="18" spans="2:15">
      <c r="B18" s="33" t="s">
        <v>147</v>
      </c>
      <c r="C18" s="34">
        <v>87</v>
      </c>
      <c r="D18" s="34">
        <v>91</v>
      </c>
      <c r="E18" s="34">
        <v>95</v>
      </c>
      <c r="F18" s="36"/>
      <c r="G18" s="34">
        <v>84</v>
      </c>
      <c r="H18" s="34">
        <v>86</v>
      </c>
      <c r="I18" s="36">
        <v>59</v>
      </c>
      <c r="J18" s="34">
        <v>81</v>
      </c>
      <c r="K18" s="34">
        <v>66</v>
      </c>
      <c r="L18" s="36">
        <v>71</v>
      </c>
      <c r="M18" s="34">
        <v>59</v>
      </c>
      <c r="N18" s="34">
        <v>89</v>
      </c>
      <c r="O18" s="37">
        <f>SUM(C18:N18)</f>
        <v>868</v>
      </c>
    </row>
    <row r="19" spans="2:15">
      <c r="B19" s="18" t="s">
        <v>148</v>
      </c>
      <c r="C19" s="19">
        <v>67</v>
      </c>
      <c r="D19" s="19">
        <v>99</v>
      </c>
      <c r="E19" s="19">
        <v>92</v>
      </c>
      <c r="F19" s="23">
        <v>80</v>
      </c>
      <c r="G19" s="19">
        <v>99</v>
      </c>
      <c r="H19" s="19">
        <v>79</v>
      </c>
      <c r="I19" s="23">
        <v>71</v>
      </c>
      <c r="J19" s="19">
        <v>74</v>
      </c>
      <c r="K19" s="19">
        <v>74</v>
      </c>
      <c r="L19" s="23">
        <v>75</v>
      </c>
      <c r="M19" s="19">
        <v>68</v>
      </c>
      <c r="N19" s="19">
        <v>93</v>
      </c>
      <c r="O19" s="17">
        <f t="shared" ref="O19:O27" si="6">SUM(C19:N19)</f>
        <v>971</v>
      </c>
    </row>
    <row r="20" spans="2:15">
      <c r="B20" s="18" t="s">
        <v>149</v>
      </c>
      <c r="C20" s="19">
        <v>88</v>
      </c>
      <c r="D20" s="19">
        <v>55</v>
      </c>
      <c r="E20" s="19">
        <v>83</v>
      </c>
      <c r="F20" s="23">
        <v>83</v>
      </c>
      <c r="G20" s="19">
        <v>76</v>
      </c>
      <c r="H20" s="19">
        <v>87</v>
      </c>
      <c r="I20" s="23">
        <v>86</v>
      </c>
      <c r="J20" s="19">
        <v>96</v>
      </c>
      <c r="K20" s="19">
        <v>65</v>
      </c>
      <c r="L20" s="23">
        <v>65</v>
      </c>
      <c r="M20" s="19">
        <v>99</v>
      </c>
      <c r="N20" s="19">
        <v>93</v>
      </c>
      <c r="O20" s="17">
        <f t="shared" si="6"/>
        <v>976</v>
      </c>
    </row>
    <row r="21" spans="2:15">
      <c r="B21" s="18" t="s">
        <v>150</v>
      </c>
      <c r="C21" s="19">
        <v>65</v>
      </c>
      <c r="D21" s="19">
        <v>47</v>
      </c>
      <c r="E21" s="19">
        <v>86</v>
      </c>
      <c r="F21" s="23">
        <v>74</v>
      </c>
      <c r="G21" s="19">
        <v>61</v>
      </c>
      <c r="H21" s="19">
        <v>87</v>
      </c>
      <c r="I21" s="23">
        <v>84</v>
      </c>
      <c r="J21" s="19">
        <v>91</v>
      </c>
      <c r="K21" s="19">
        <v>89</v>
      </c>
      <c r="L21" s="23">
        <v>76</v>
      </c>
      <c r="M21" s="19">
        <v>83</v>
      </c>
      <c r="N21" s="19">
        <v>92</v>
      </c>
      <c r="O21" s="17">
        <f t="shared" si="6"/>
        <v>935</v>
      </c>
    </row>
    <row r="22" spans="2:15">
      <c r="B22" s="18" t="s">
        <v>152</v>
      </c>
      <c r="C22" s="19">
        <v>57</v>
      </c>
      <c r="D22" s="19">
        <v>94</v>
      </c>
      <c r="E22" s="19">
        <v>99</v>
      </c>
      <c r="F22" s="23">
        <v>83</v>
      </c>
      <c r="G22" s="19">
        <v>98</v>
      </c>
      <c r="H22" s="19">
        <v>80</v>
      </c>
      <c r="I22" s="23">
        <v>77</v>
      </c>
      <c r="J22" s="19">
        <v>60</v>
      </c>
      <c r="K22" s="19">
        <v>87</v>
      </c>
      <c r="L22" s="23">
        <v>60</v>
      </c>
      <c r="M22" s="19">
        <v>62</v>
      </c>
      <c r="N22" s="19">
        <v>92</v>
      </c>
      <c r="O22" s="17">
        <f t="shared" si="6"/>
        <v>949</v>
      </c>
    </row>
    <row r="23" spans="2:15">
      <c r="B23" s="18" t="s">
        <v>153</v>
      </c>
      <c r="C23" s="19">
        <v>92</v>
      </c>
      <c r="D23" s="19">
        <v>91</v>
      </c>
      <c r="E23" s="19">
        <v>59</v>
      </c>
      <c r="F23" s="23">
        <v>68</v>
      </c>
      <c r="G23" s="19">
        <v>94</v>
      </c>
      <c r="H23" s="19">
        <v>91</v>
      </c>
      <c r="I23" s="23">
        <v>64</v>
      </c>
      <c r="J23" s="19">
        <v>72</v>
      </c>
      <c r="K23" s="19">
        <v>57</v>
      </c>
      <c r="L23" s="23">
        <v>61</v>
      </c>
      <c r="M23" s="19">
        <v>56</v>
      </c>
      <c r="N23" s="19">
        <v>56</v>
      </c>
      <c r="O23" s="17">
        <f t="shared" si="6"/>
        <v>861</v>
      </c>
    </row>
    <row r="24" spans="2:15">
      <c r="B24" s="18" t="s">
        <v>154</v>
      </c>
      <c r="C24" s="19">
        <v>57</v>
      </c>
      <c r="D24" s="19">
        <v>89</v>
      </c>
      <c r="E24" s="19">
        <v>70</v>
      </c>
      <c r="F24" s="23">
        <v>68</v>
      </c>
      <c r="G24" s="19">
        <v>69</v>
      </c>
      <c r="H24" s="19">
        <v>76</v>
      </c>
      <c r="I24" s="23">
        <v>87</v>
      </c>
      <c r="J24" s="19">
        <v>70</v>
      </c>
      <c r="K24" s="19">
        <v>92</v>
      </c>
      <c r="L24" s="23">
        <v>64</v>
      </c>
      <c r="M24" s="19">
        <v>73</v>
      </c>
      <c r="N24" s="19">
        <v>66</v>
      </c>
      <c r="O24" s="17">
        <f t="shared" si="6"/>
        <v>881</v>
      </c>
    </row>
    <row r="25" spans="2:15">
      <c r="B25" s="18" t="s">
        <v>155</v>
      </c>
      <c r="C25" s="19">
        <v>98</v>
      </c>
      <c r="D25" s="19">
        <v>72</v>
      </c>
      <c r="E25" s="19">
        <v>61</v>
      </c>
      <c r="F25" s="23">
        <v>60</v>
      </c>
      <c r="G25" s="19">
        <v>57</v>
      </c>
      <c r="H25" s="19">
        <v>96</v>
      </c>
      <c r="I25" s="23">
        <v>77</v>
      </c>
      <c r="J25" s="19">
        <v>60</v>
      </c>
      <c r="K25" s="19">
        <v>57</v>
      </c>
      <c r="L25" s="23">
        <v>74</v>
      </c>
      <c r="M25" s="19">
        <v>77</v>
      </c>
      <c r="N25" s="19">
        <v>70</v>
      </c>
      <c r="O25" s="17">
        <f t="shared" si="6"/>
        <v>859</v>
      </c>
    </row>
    <row r="26" spans="2:15">
      <c r="B26" s="18" t="s">
        <v>105</v>
      </c>
      <c r="C26" s="19">
        <v>81</v>
      </c>
      <c r="D26" s="19">
        <v>76</v>
      </c>
      <c r="E26" s="19">
        <v>72</v>
      </c>
      <c r="F26" s="23">
        <v>59</v>
      </c>
      <c r="G26" s="19">
        <v>85</v>
      </c>
      <c r="H26" s="19">
        <v>75</v>
      </c>
      <c r="I26" s="23">
        <v>77</v>
      </c>
      <c r="J26" s="19">
        <v>72</v>
      </c>
      <c r="K26" s="19">
        <v>60</v>
      </c>
      <c r="L26" s="23">
        <v>92</v>
      </c>
      <c r="M26" s="19">
        <v>68</v>
      </c>
      <c r="N26" s="19">
        <v>85</v>
      </c>
      <c r="O26" s="17">
        <f t="shared" si="6"/>
        <v>902</v>
      </c>
    </row>
    <row r="27" spans="2:15" ht="15.75" thickBot="1">
      <c r="B27" s="21" t="s">
        <v>156</v>
      </c>
      <c r="C27" s="38">
        <v>89</v>
      </c>
      <c r="D27" s="38">
        <v>93</v>
      </c>
      <c r="E27" s="38">
        <v>66</v>
      </c>
      <c r="F27" s="39">
        <v>90</v>
      </c>
      <c r="G27" s="38">
        <v>82</v>
      </c>
      <c r="H27" s="38">
        <v>85</v>
      </c>
      <c r="I27" s="39">
        <v>97</v>
      </c>
      <c r="J27" s="38">
        <v>92</v>
      </c>
      <c r="K27" s="38">
        <v>78</v>
      </c>
      <c r="L27" s="39">
        <v>83</v>
      </c>
      <c r="M27" s="38">
        <v>57</v>
      </c>
      <c r="N27" s="38">
        <v>65</v>
      </c>
      <c r="O27" s="16">
        <f t="shared" si="6"/>
        <v>977</v>
      </c>
    </row>
    <row r="28" spans="2:15" ht="15.75" thickBot="1">
      <c r="B28" s="29" t="s">
        <v>170</v>
      </c>
      <c r="C28" s="30">
        <f t="shared" ref="C28:O28" si="7">SUM(C18:C27)</f>
        <v>781</v>
      </c>
      <c r="D28" s="30">
        <f t="shared" si="7"/>
        <v>807</v>
      </c>
      <c r="E28" s="30">
        <f t="shared" si="7"/>
        <v>783</v>
      </c>
      <c r="F28" s="32">
        <f t="shared" si="7"/>
        <v>665</v>
      </c>
      <c r="G28" s="30">
        <f t="shared" si="7"/>
        <v>805</v>
      </c>
      <c r="H28" s="30">
        <f t="shared" si="7"/>
        <v>842</v>
      </c>
      <c r="I28" s="32">
        <f t="shared" si="7"/>
        <v>779</v>
      </c>
      <c r="J28" s="30">
        <f t="shared" si="7"/>
        <v>768</v>
      </c>
      <c r="K28" s="30">
        <f t="shared" si="7"/>
        <v>725</v>
      </c>
      <c r="L28" s="32">
        <f t="shared" si="7"/>
        <v>721</v>
      </c>
      <c r="M28" s="30">
        <f t="shared" si="7"/>
        <v>702</v>
      </c>
      <c r="N28" s="30">
        <f t="shared" si="7"/>
        <v>801</v>
      </c>
      <c r="O28" s="16">
        <f t="shared" si="7"/>
        <v>9179</v>
      </c>
    </row>
    <row r="34" spans="2:2" ht="24">
      <c r="B34" s="47"/>
    </row>
    <row r="35" spans="2:2" ht="24">
      <c r="B35" s="47"/>
    </row>
    <row r="36" spans="2:2" ht="24">
      <c r="B36" s="47"/>
    </row>
    <row r="37" spans="2:2" ht="24">
      <c r="B37" s="47"/>
    </row>
    <row r="38" spans="2:2" ht="24">
      <c r="B38" s="47"/>
    </row>
    <row r="39" spans="2:2" ht="24">
      <c r="B39" s="47"/>
    </row>
    <row r="40" spans="2:2" ht="24">
      <c r="B40" s="47"/>
    </row>
    <row r="41" spans="2:2" ht="24">
      <c r="B41" s="47"/>
    </row>
    <row r="42" spans="2:2" ht="24">
      <c r="B42" s="47"/>
    </row>
    <row r="43" spans="2:2" ht="24">
      <c r="B43" s="47"/>
    </row>
    <row r="44" spans="2:2" ht="24">
      <c r="B44" s="47"/>
    </row>
    <row r="45" spans="2:2" ht="24">
      <c r="B45" s="47"/>
    </row>
    <row r="46" spans="2:2" ht="24">
      <c r="B46" s="4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22CE-6CFF-46E1-813D-3E3DF9DBCCE8}">
  <sheetPr codeName="Sheet3">
    <tabColor theme="1" tint="0.499984740745262"/>
  </sheetPr>
  <dimension ref="A1:R12"/>
  <sheetViews>
    <sheetView showGridLines="0" zoomScaleNormal="100" workbookViewId="0"/>
  </sheetViews>
  <sheetFormatPr defaultRowHeight="15"/>
  <cols>
    <col min="1" max="1" width="11.75" style="15" customWidth="1"/>
    <col min="2" max="4" width="5.25" customWidth="1"/>
    <col min="5" max="5" width="6.875" customWidth="1"/>
    <col min="6" max="8" width="5.25" customWidth="1"/>
    <col min="9" max="9" width="6.875" customWidth="1"/>
    <col min="10" max="12" width="5.25" customWidth="1"/>
    <col min="13" max="13" width="6.875" customWidth="1"/>
    <col min="14" max="16" width="5.25" customWidth="1"/>
    <col min="17" max="17" width="6.875" customWidth="1"/>
  </cols>
  <sheetData>
    <row r="1" spans="1:18" s="1" customFormat="1" ht="30.75" thickBot="1">
      <c r="A1" s="24" t="s">
        <v>100</v>
      </c>
      <c r="B1" s="25" t="s">
        <v>157</v>
      </c>
      <c r="C1" s="25" t="s">
        <v>158</v>
      </c>
      <c r="D1" s="25" t="s">
        <v>159</v>
      </c>
      <c r="E1" s="26" t="s">
        <v>171</v>
      </c>
      <c r="F1" s="27" t="s">
        <v>160</v>
      </c>
      <c r="G1" s="25" t="s">
        <v>161</v>
      </c>
      <c r="H1" s="25" t="s">
        <v>162</v>
      </c>
      <c r="I1" s="26" t="s">
        <v>163</v>
      </c>
      <c r="J1" s="27" t="s">
        <v>164</v>
      </c>
      <c r="K1" s="25" t="s">
        <v>165</v>
      </c>
      <c r="L1" s="25" t="s">
        <v>166</v>
      </c>
      <c r="M1" s="26" t="s">
        <v>172</v>
      </c>
      <c r="N1" s="27" t="s">
        <v>167</v>
      </c>
      <c r="O1" s="25" t="s">
        <v>168</v>
      </c>
      <c r="P1" s="25" t="s">
        <v>169</v>
      </c>
      <c r="Q1" s="26" t="s">
        <v>173</v>
      </c>
      <c r="R1" s="28" t="s">
        <v>170</v>
      </c>
    </row>
    <row r="2" spans="1:18">
      <c r="A2" s="33" t="s">
        <v>147</v>
      </c>
      <c r="B2" s="34">
        <v>87</v>
      </c>
      <c r="C2" s="34">
        <v>91</v>
      </c>
      <c r="D2" s="34">
        <v>95</v>
      </c>
      <c r="E2" s="35">
        <f t="shared" ref="E2:E11" si="0">SUM(B2:D2)</f>
        <v>273</v>
      </c>
      <c r="F2" s="36">
        <v>61</v>
      </c>
      <c r="G2" s="34">
        <v>84</v>
      </c>
      <c r="H2" s="34">
        <v>86</v>
      </c>
      <c r="I2" s="35">
        <f t="shared" ref="I2:I11" si="1">SUM(F2:H2)</f>
        <v>231</v>
      </c>
      <c r="J2" s="36">
        <v>59</v>
      </c>
      <c r="K2" s="34">
        <v>81</v>
      </c>
      <c r="L2" s="34">
        <v>66</v>
      </c>
      <c r="M2" s="35">
        <f t="shared" ref="M2:M11" si="2">SUM(J2:L2)</f>
        <v>206</v>
      </c>
      <c r="N2" s="36">
        <v>71</v>
      </c>
      <c r="O2" s="34">
        <v>59</v>
      </c>
      <c r="P2" s="34">
        <v>89</v>
      </c>
      <c r="Q2" s="35">
        <f t="shared" ref="Q2:Q11" si="3">SUM(N2:P2)</f>
        <v>219</v>
      </c>
      <c r="R2" s="37">
        <f t="shared" ref="R2:R11" si="4">SUM(Q2,M2,I2,E2)</f>
        <v>929</v>
      </c>
    </row>
    <row r="3" spans="1:18">
      <c r="A3" s="18" t="s">
        <v>148</v>
      </c>
      <c r="B3" s="19">
        <v>67</v>
      </c>
      <c r="C3" s="19">
        <v>99</v>
      </c>
      <c r="D3" s="19">
        <v>92</v>
      </c>
      <c r="E3" s="20">
        <f t="shared" si="0"/>
        <v>258</v>
      </c>
      <c r="F3" s="23">
        <v>80</v>
      </c>
      <c r="G3" s="19">
        <v>99</v>
      </c>
      <c r="H3" s="19">
        <v>79</v>
      </c>
      <c r="I3" s="20">
        <f t="shared" si="1"/>
        <v>258</v>
      </c>
      <c r="J3" s="23">
        <v>71</v>
      </c>
      <c r="K3" s="19">
        <v>74</v>
      </c>
      <c r="L3" s="19">
        <v>74</v>
      </c>
      <c r="M3" s="20">
        <f t="shared" si="2"/>
        <v>219</v>
      </c>
      <c r="N3" s="23">
        <v>75</v>
      </c>
      <c r="O3" s="19">
        <v>68</v>
      </c>
      <c r="P3" s="19">
        <v>93</v>
      </c>
      <c r="Q3" s="20">
        <f t="shared" si="3"/>
        <v>236</v>
      </c>
      <c r="R3" s="17">
        <f t="shared" si="4"/>
        <v>971</v>
      </c>
    </row>
    <row r="4" spans="1:18">
      <c r="A4" s="18" t="s">
        <v>149</v>
      </c>
      <c r="B4" s="19">
        <v>88</v>
      </c>
      <c r="C4" s="19">
        <v>55</v>
      </c>
      <c r="D4" s="19">
        <v>83</v>
      </c>
      <c r="E4" s="20">
        <f t="shared" si="0"/>
        <v>226</v>
      </c>
      <c r="F4" s="23">
        <v>83</v>
      </c>
      <c r="G4" s="19">
        <v>76</v>
      </c>
      <c r="H4" s="19">
        <v>87</v>
      </c>
      <c r="I4" s="20">
        <f t="shared" si="1"/>
        <v>246</v>
      </c>
      <c r="J4" s="23">
        <v>86</v>
      </c>
      <c r="K4" s="19">
        <v>96</v>
      </c>
      <c r="L4" s="19">
        <v>65</v>
      </c>
      <c r="M4" s="20">
        <f t="shared" si="2"/>
        <v>247</v>
      </c>
      <c r="N4" s="23">
        <v>65</v>
      </c>
      <c r="O4" s="19">
        <v>99</v>
      </c>
      <c r="P4" s="19">
        <v>93</v>
      </c>
      <c r="Q4" s="20">
        <f t="shared" si="3"/>
        <v>257</v>
      </c>
      <c r="R4" s="17">
        <f t="shared" si="4"/>
        <v>976</v>
      </c>
    </row>
    <row r="5" spans="1:18">
      <c r="A5" s="18" t="s">
        <v>150</v>
      </c>
      <c r="B5" s="19">
        <v>88</v>
      </c>
      <c r="C5" s="19">
        <v>95</v>
      </c>
      <c r="D5" s="19">
        <v>67</v>
      </c>
      <c r="E5" s="20">
        <f t="shared" si="0"/>
        <v>250</v>
      </c>
      <c r="F5" s="23">
        <v>70</v>
      </c>
      <c r="G5" s="19">
        <v>97</v>
      </c>
      <c r="H5" s="19">
        <v>78</v>
      </c>
      <c r="I5" s="20">
        <f t="shared" si="1"/>
        <v>245</v>
      </c>
      <c r="J5" s="23">
        <v>86</v>
      </c>
      <c r="K5" s="19">
        <v>57</v>
      </c>
      <c r="L5" s="19">
        <v>78</v>
      </c>
      <c r="M5" s="20">
        <f t="shared" si="2"/>
        <v>221</v>
      </c>
      <c r="N5" s="23">
        <v>81</v>
      </c>
      <c r="O5" s="19">
        <v>94</v>
      </c>
      <c r="P5" s="19">
        <v>60</v>
      </c>
      <c r="Q5" s="20">
        <f t="shared" si="3"/>
        <v>235</v>
      </c>
      <c r="R5" s="17">
        <f t="shared" si="4"/>
        <v>951</v>
      </c>
    </row>
    <row r="6" spans="1:18">
      <c r="A6" s="18" t="s">
        <v>152</v>
      </c>
      <c r="B6" s="19">
        <v>57</v>
      </c>
      <c r="C6" s="19">
        <v>94</v>
      </c>
      <c r="D6" s="19">
        <v>99</v>
      </c>
      <c r="E6" s="20">
        <f t="shared" si="0"/>
        <v>250</v>
      </c>
      <c r="F6" s="23">
        <v>59</v>
      </c>
      <c r="G6" s="19">
        <v>98</v>
      </c>
      <c r="H6" s="19">
        <v>80</v>
      </c>
      <c r="I6" s="20">
        <f t="shared" si="1"/>
        <v>237</v>
      </c>
      <c r="J6" s="23">
        <v>77</v>
      </c>
      <c r="K6" s="19">
        <v>60</v>
      </c>
      <c r="L6" s="19">
        <v>87</v>
      </c>
      <c r="M6" s="20">
        <f t="shared" si="2"/>
        <v>224</v>
      </c>
      <c r="N6" s="23">
        <v>60</v>
      </c>
      <c r="O6" s="19">
        <v>62</v>
      </c>
      <c r="P6" s="19">
        <v>92</v>
      </c>
      <c r="Q6" s="20">
        <f t="shared" si="3"/>
        <v>214</v>
      </c>
      <c r="R6" s="17">
        <f t="shared" si="4"/>
        <v>925</v>
      </c>
    </row>
    <row r="7" spans="1:18">
      <c r="A7" s="18" t="s">
        <v>153</v>
      </c>
      <c r="B7" s="19">
        <v>92</v>
      </c>
      <c r="C7" s="19">
        <v>91</v>
      </c>
      <c r="D7" s="19">
        <v>59</v>
      </c>
      <c r="E7" s="20">
        <f t="shared" si="0"/>
        <v>242</v>
      </c>
      <c r="F7" s="23">
        <v>68</v>
      </c>
      <c r="G7" s="19">
        <v>94</v>
      </c>
      <c r="H7" s="19">
        <v>91</v>
      </c>
      <c r="I7" s="20">
        <f t="shared" si="1"/>
        <v>253</v>
      </c>
      <c r="J7" s="23">
        <v>64</v>
      </c>
      <c r="K7" s="19">
        <v>72</v>
      </c>
      <c r="L7" s="19">
        <v>57</v>
      </c>
      <c r="M7" s="20">
        <f t="shared" si="2"/>
        <v>193</v>
      </c>
      <c r="N7" s="23">
        <v>61</v>
      </c>
      <c r="O7" s="19">
        <v>56</v>
      </c>
      <c r="P7" s="19">
        <v>56</v>
      </c>
      <c r="Q7" s="20">
        <f t="shared" si="3"/>
        <v>173</v>
      </c>
      <c r="R7" s="17">
        <f t="shared" si="4"/>
        <v>861</v>
      </c>
    </row>
    <row r="8" spans="1:18">
      <c r="A8" s="18" t="s">
        <v>154</v>
      </c>
      <c r="B8" s="19">
        <v>57</v>
      </c>
      <c r="C8" s="19">
        <v>89</v>
      </c>
      <c r="D8" s="19">
        <v>70</v>
      </c>
      <c r="E8" s="20">
        <f t="shared" si="0"/>
        <v>216</v>
      </c>
      <c r="F8" s="23">
        <v>68</v>
      </c>
      <c r="G8" s="19">
        <v>69</v>
      </c>
      <c r="H8" s="19">
        <v>76</v>
      </c>
      <c r="I8" s="20">
        <f t="shared" si="1"/>
        <v>213</v>
      </c>
      <c r="J8" s="23">
        <v>87</v>
      </c>
      <c r="K8" s="19">
        <v>70</v>
      </c>
      <c r="L8" s="19">
        <v>92</v>
      </c>
      <c r="M8" s="20">
        <f t="shared" si="2"/>
        <v>249</v>
      </c>
      <c r="N8" s="23">
        <v>64</v>
      </c>
      <c r="O8" s="19">
        <v>73</v>
      </c>
      <c r="P8" s="19">
        <v>66</v>
      </c>
      <c r="Q8" s="20">
        <f t="shared" si="3"/>
        <v>203</v>
      </c>
      <c r="R8" s="17">
        <f t="shared" si="4"/>
        <v>881</v>
      </c>
    </row>
    <row r="9" spans="1:18">
      <c r="A9" s="18" t="s">
        <v>155</v>
      </c>
      <c r="B9" s="19">
        <v>98</v>
      </c>
      <c r="C9" s="19">
        <v>72</v>
      </c>
      <c r="D9" s="19">
        <v>61</v>
      </c>
      <c r="E9" s="20">
        <f t="shared" si="0"/>
        <v>231</v>
      </c>
      <c r="F9" s="23">
        <v>60</v>
      </c>
      <c r="G9" s="19">
        <v>57</v>
      </c>
      <c r="H9" s="19">
        <v>96</v>
      </c>
      <c r="I9" s="20">
        <f t="shared" si="1"/>
        <v>213</v>
      </c>
      <c r="J9" s="23">
        <v>77</v>
      </c>
      <c r="K9" s="19">
        <v>60</v>
      </c>
      <c r="L9" s="19">
        <v>57</v>
      </c>
      <c r="M9" s="20">
        <f t="shared" si="2"/>
        <v>194</v>
      </c>
      <c r="N9" s="23">
        <v>74</v>
      </c>
      <c r="O9" s="19">
        <v>77</v>
      </c>
      <c r="P9" s="19">
        <v>70</v>
      </c>
      <c r="Q9" s="20">
        <f t="shared" si="3"/>
        <v>221</v>
      </c>
      <c r="R9" s="17">
        <f t="shared" si="4"/>
        <v>859</v>
      </c>
    </row>
    <row r="10" spans="1:18">
      <c r="A10" s="18" t="s">
        <v>105</v>
      </c>
      <c r="B10" s="19">
        <v>81</v>
      </c>
      <c r="C10" s="19">
        <v>76</v>
      </c>
      <c r="D10" s="19">
        <v>72</v>
      </c>
      <c r="E10" s="20">
        <f t="shared" si="0"/>
        <v>229</v>
      </c>
      <c r="F10" s="23">
        <v>59</v>
      </c>
      <c r="G10" s="19">
        <v>85</v>
      </c>
      <c r="H10" s="19">
        <v>75</v>
      </c>
      <c r="I10" s="20">
        <f t="shared" si="1"/>
        <v>219</v>
      </c>
      <c r="J10" s="23">
        <v>77</v>
      </c>
      <c r="K10" s="19">
        <v>72</v>
      </c>
      <c r="L10" s="19">
        <v>60</v>
      </c>
      <c r="M10" s="20">
        <f t="shared" si="2"/>
        <v>209</v>
      </c>
      <c r="N10" s="23">
        <v>92</v>
      </c>
      <c r="O10" s="19">
        <v>68</v>
      </c>
      <c r="P10" s="19">
        <v>85</v>
      </c>
      <c r="Q10" s="20">
        <f t="shared" si="3"/>
        <v>245</v>
      </c>
      <c r="R10" s="17">
        <f t="shared" si="4"/>
        <v>902</v>
      </c>
    </row>
    <row r="11" spans="1:18" ht="15.75" thickBot="1">
      <c r="A11" s="21" t="s">
        <v>156</v>
      </c>
      <c r="B11" s="38">
        <v>84</v>
      </c>
      <c r="C11" s="38">
        <v>93</v>
      </c>
      <c r="D11" s="38">
        <v>66</v>
      </c>
      <c r="E11" s="22">
        <f t="shared" si="0"/>
        <v>243</v>
      </c>
      <c r="F11" s="39">
        <v>90</v>
      </c>
      <c r="G11" s="38">
        <v>82</v>
      </c>
      <c r="H11" s="38">
        <v>85</v>
      </c>
      <c r="I11" s="22">
        <f t="shared" si="1"/>
        <v>257</v>
      </c>
      <c r="J11" s="39">
        <v>97</v>
      </c>
      <c r="K11" s="38">
        <v>92</v>
      </c>
      <c r="L11" s="38">
        <v>78</v>
      </c>
      <c r="M11" s="22">
        <f t="shared" si="2"/>
        <v>267</v>
      </c>
      <c r="N11" s="39">
        <v>97</v>
      </c>
      <c r="O11" s="38">
        <v>57</v>
      </c>
      <c r="P11" s="38">
        <v>65</v>
      </c>
      <c r="Q11" s="22">
        <f t="shared" si="3"/>
        <v>219</v>
      </c>
      <c r="R11" s="16">
        <f t="shared" si="4"/>
        <v>986</v>
      </c>
    </row>
    <row r="12" spans="1:18" ht="15.75" thickBot="1">
      <c r="A12" s="29" t="s">
        <v>170</v>
      </c>
      <c r="B12" s="30">
        <f t="shared" ref="B12:R12" si="5">SUM(B2:B11)</f>
        <v>799</v>
      </c>
      <c r="C12" s="30">
        <f t="shared" si="5"/>
        <v>855</v>
      </c>
      <c r="D12" s="30">
        <f t="shared" si="5"/>
        <v>764</v>
      </c>
      <c r="E12" s="31">
        <f t="shared" si="5"/>
        <v>2418</v>
      </c>
      <c r="F12" s="32">
        <f t="shared" si="5"/>
        <v>698</v>
      </c>
      <c r="G12" s="30">
        <f t="shared" si="5"/>
        <v>841</v>
      </c>
      <c r="H12" s="30">
        <f t="shared" si="5"/>
        <v>833</v>
      </c>
      <c r="I12" s="31">
        <f t="shared" si="5"/>
        <v>2372</v>
      </c>
      <c r="J12" s="32">
        <f t="shared" si="5"/>
        <v>781</v>
      </c>
      <c r="K12" s="30">
        <f t="shared" si="5"/>
        <v>734</v>
      </c>
      <c r="L12" s="30">
        <f t="shared" si="5"/>
        <v>714</v>
      </c>
      <c r="M12" s="31">
        <f t="shared" si="5"/>
        <v>2229</v>
      </c>
      <c r="N12" s="32">
        <f t="shared" si="5"/>
        <v>740</v>
      </c>
      <c r="O12" s="30">
        <f t="shared" si="5"/>
        <v>713</v>
      </c>
      <c r="P12" s="30">
        <f t="shared" si="5"/>
        <v>769</v>
      </c>
      <c r="Q12" s="31">
        <f t="shared" si="5"/>
        <v>2222</v>
      </c>
      <c r="R12" s="16">
        <f t="shared" si="5"/>
        <v>9241</v>
      </c>
    </row>
  </sheetData>
  <phoneticPr fontId="4" type="noConversion"/>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5EB4-A4E9-447B-AFF3-67881555D8BF}">
  <sheetPr codeName="Sheet10">
    <tabColor theme="0" tint="-0.499984740745262"/>
  </sheetPr>
  <dimension ref="A1:A23"/>
  <sheetViews>
    <sheetView showGridLines="0" zoomScaleNormal="100" workbookViewId="0"/>
  </sheetViews>
  <sheetFormatPr defaultRowHeight="15"/>
  <sheetData>
    <row r="1" ht="6.75" customHeight="1"/>
    <row r="2" ht="6.75" customHeight="1"/>
    <row r="3" ht="27.75" customHeight="1"/>
    <row r="23" ht="10.5" customHeight="1"/>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DCB4F-8155-4980-B32A-70DDB32A200E}">
  <sheetPr>
    <tabColor theme="0" tint="-0.499984740745262"/>
  </sheetPr>
  <dimension ref="A1:L20"/>
  <sheetViews>
    <sheetView showGridLines="0" zoomScaleNormal="100" workbookViewId="0"/>
  </sheetViews>
  <sheetFormatPr defaultRowHeight="18"/>
  <cols>
    <col min="1" max="4" width="9" style="456"/>
    <col min="5" max="5" width="5.625" style="456" customWidth="1"/>
    <col min="6" max="16384" width="9" style="456"/>
  </cols>
  <sheetData>
    <row r="1" spans="1:12" s="273" customFormat="1" ht="30" customHeight="1" thickBot="1">
      <c r="A1" s="452" t="str" cm="1">
        <f t="array" aca="1" ref="A1" ca="1">MID(CELL("filename",A1),FIND("]",CELL("filename",A1))+1,255)</f>
        <v>Math Rules</v>
      </c>
      <c r="B1" s="203"/>
      <c r="C1" s="203"/>
      <c r="D1" s="203"/>
      <c r="E1" s="203"/>
      <c r="F1" s="203"/>
      <c r="G1" s="203"/>
      <c r="H1" s="203"/>
      <c r="I1" s="203"/>
      <c r="J1" s="203"/>
      <c r="K1" s="203"/>
      <c r="L1" s="203"/>
    </row>
    <row r="2" spans="1:12" s="273" customFormat="1" ht="21"/>
    <row r="3" spans="1:12" s="454" customFormat="1" ht="20.25">
      <c r="A3" s="453" t="s">
        <v>498</v>
      </c>
      <c r="B3" s="453"/>
    </row>
    <row r="4" spans="1:12">
      <c r="A4" s="455" t="s">
        <v>499</v>
      </c>
      <c r="B4" s="455"/>
      <c r="C4" s="455"/>
      <c r="D4" s="455"/>
      <c r="E4" s="455"/>
      <c r="F4" s="455"/>
      <c r="G4" s="455"/>
    </row>
    <row r="5" spans="1:12">
      <c r="A5" s="455" t="s">
        <v>500</v>
      </c>
      <c r="B5" s="455"/>
      <c r="C5" s="455"/>
      <c r="D5" s="455"/>
      <c r="E5" s="455"/>
      <c r="F5" s="455"/>
      <c r="G5" s="455"/>
    </row>
    <row r="6" spans="1:12">
      <c r="A6" s="455" t="s">
        <v>501</v>
      </c>
      <c r="B6" s="455"/>
      <c r="C6" s="455"/>
      <c r="D6" s="455"/>
      <c r="E6" s="455"/>
      <c r="F6" s="455"/>
      <c r="G6" s="455"/>
    </row>
    <row r="7" spans="1:12">
      <c r="A7" s="455" t="s">
        <v>502</v>
      </c>
      <c r="B7" s="455"/>
      <c r="C7" s="455"/>
      <c r="D7" s="455"/>
      <c r="E7" s="455"/>
      <c r="F7" s="455"/>
      <c r="G7" s="455"/>
    </row>
    <row r="8" spans="1:12">
      <c r="A8" s="455" t="s">
        <v>503</v>
      </c>
      <c r="B8" s="455"/>
      <c r="C8" s="455"/>
      <c r="D8" s="455"/>
      <c r="E8" s="455"/>
      <c r="F8" s="455"/>
      <c r="G8" s="455"/>
    </row>
    <row r="9" spans="1:12">
      <c r="A9" s="455" t="s">
        <v>504</v>
      </c>
      <c r="B9" s="455"/>
      <c r="C9" s="455"/>
      <c r="D9" s="455"/>
      <c r="E9" s="455"/>
      <c r="F9" s="455"/>
      <c r="G9" s="455"/>
    </row>
    <row r="10" spans="1:12">
      <c r="A10" s="455" t="s">
        <v>505</v>
      </c>
      <c r="B10" s="455"/>
      <c r="C10" s="455"/>
      <c r="D10" s="455"/>
      <c r="E10" s="455"/>
      <c r="F10" s="455"/>
      <c r="G10" s="455"/>
    </row>
    <row r="11" spans="1:12">
      <c r="A11" s="455" t="s">
        <v>506</v>
      </c>
      <c r="B11" s="455"/>
      <c r="C11" s="455"/>
      <c r="D11" s="455"/>
      <c r="E11" s="455"/>
      <c r="F11" s="455"/>
      <c r="G11" s="455"/>
    </row>
    <row r="14" spans="1:12" s="454" customFormat="1" ht="20.25">
      <c r="A14" s="453" t="s">
        <v>507</v>
      </c>
      <c r="B14" s="453"/>
      <c r="C14" s="453"/>
    </row>
    <row r="15" spans="1:12">
      <c r="A15" s="455" t="s">
        <v>508</v>
      </c>
      <c r="B15" s="455"/>
      <c r="C15" s="455"/>
      <c r="D15" s="455"/>
      <c r="E15" s="455"/>
      <c r="F15" s="455"/>
    </row>
    <row r="16" spans="1:12">
      <c r="A16" s="455" t="s">
        <v>509</v>
      </c>
      <c r="B16" s="455"/>
      <c r="C16" s="455"/>
      <c r="D16" s="455"/>
      <c r="E16" s="455"/>
      <c r="F16" s="455"/>
    </row>
    <row r="17" spans="1:6">
      <c r="A17" s="455" t="s">
        <v>510</v>
      </c>
      <c r="B17" s="455"/>
      <c r="C17" s="455"/>
      <c r="D17" s="455"/>
      <c r="E17" s="455"/>
      <c r="F17" s="455"/>
    </row>
    <row r="18" spans="1:6">
      <c r="A18" s="455" t="s">
        <v>511</v>
      </c>
      <c r="B18" s="455"/>
      <c r="C18" s="455"/>
      <c r="D18" s="455"/>
      <c r="E18" s="455"/>
      <c r="F18" s="455"/>
    </row>
    <row r="19" spans="1:6">
      <c r="A19" s="455" t="s">
        <v>512</v>
      </c>
      <c r="B19" s="455"/>
      <c r="C19" s="455"/>
      <c r="D19" s="455"/>
      <c r="E19" s="455"/>
      <c r="F19" s="455"/>
    </row>
    <row r="20" spans="1:6">
      <c r="A20" s="455" t="s">
        <v>513</v>
      </c>
      <c r="B20" s="455"/>
      <c r="C20" s="455"/>
      <c r="D20" s="455"/>
      <c r="E20" s="455"/>
      <c r="F20" s="455"/>
    </row>
  </sheetData>
  <mergeCells count="16">
    <mergeCell ref="A17:F17"/>
    <mergeCell ref="A18:F18"/>
    <mergeCell ref="A19:F19"/>
    <mergeCell ref="A20:F20"/>
    <mergeCell ref="A9:G9"/>
    <mergeCell ref="A10:G10"/>
    <mergeCell ref="A11:G11"/>
    <mergeCell ref="A14:C14"/>
    <mergeCell ref="A15:F15"/>
    <mergeCell ref="A16:F16"/>
    <mergeCell ref="A3:B3"/>
    <mergeCell ref="A4:G4"/>
    <mergeCell ref="A5:G5"/>
    <mergeCell ref="A6:G6"/>
    <mergeCell ref="A7:G7"/>
    <mergeCell ref="A8:G8"/>
  </mergeCells>
  <hyperlinks>
    <hyperlink ref="A1" location="CONTENT!A1" display="CONTENT!A1" xr:uid="{3E67082D-3965-4A77-8B61-8D2B8AAB7E17}"/>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4DBAF-1A6D-4AA2-9FF1-8C6F158CC01D}">
  <sheetPr codeName="Sheet11">
    <tabColor theme="6"/>
  </sheetPr>
  <dimension ref="A1:L19"/>
  <sheetViews>
    <sheetView showGridLines="0" tabSelected="1" zoomScaleNormal="100" workbookViewId="0">
      <selection activeCell="A2" sqref="A2"/>
    </sheetView>
  </sheetViews>
  <sheetFormatPr defaultRowHeight="15"/>
  <cols>
    <col min="3" max="3" width="56" customWidth="1"/>
    <col min="4" max="4" width="115.25" bestFit="1" customWidth="1"/>
  </cols>
  <sheetData>
    <row r="1" spans="1:12" s="273" customFormat="1" ht="30" customHeight="1" thickBot="1">
      <c r="A1" s="452" t="str" cm="1">
        <f t="array" aca="1" ref="A1" ca="1">MID(CELL("filename",A1),FIND("]",CELL("filename",A1))+1,255)</f>
        <v>CONTENT</v>
      </c>
      <c r="B1" s="203"/>
      <c r="C1" s="203"/>
      <c r="D1" s="203"/>
      <c r="E1" s="203"/>
      <c r="F1" s="203"/>
      <c r="G1" s="203"/>
      <c r="H1" s="203"/>
      <c r="I1" s="203"/>
      <c r="J1" s="203"/>
      <c r="K1" s="203"/>
      <c r="L1" s="203"/>
    </row>
    <row r="2" spans="1:12" s="273" customFormat="1" ht="21"/>
    <row r="3" spans="1:12" ht="46.5">
      <c r="A3" s="64" t="s">
        <v>184</v>
      </c>
    </row>
    <row r="5" spans="1:12" s="5" customFormat="1" ht="32.25" thickBot="1">
      <c r="A5" s="65" t="s">
        <v>185</v>
      </c>
      <c r="B5" s="65"/>
    </row>
    <row r="6" spans="1:12" s="5" customFormat="1" ht="31.5">
      <c r="A6" s="66"/>
      <c r="B6" s="451" t="s">
        <v>186</v>
      </c>
      <c r="C6" s="67"/>
      <c r="D6" s="67"/>
    </row>
    <row r="7" spans="1:12" s="5" customFormat="1" ht="31.5">
      <c r="A7" s="68"/>
      <c r="B7" s="69">
        <v>1</v>
      </c>
      <c r="C7" s="70" t="s">
        <v>189</v>
      </c>
      <c r="D7" s="70" t="s">
        <v>200</v>
      </c>
    </row>
    <row r="8" spans="1:12" s="5" customFormat="1" ht="31.5">
      <c r="A8" s="68"/>
      <c r="B8" s="69">
        <v>2</v>
      </c>
      <c r="C8" s="70" t="s">
        <v>190</v>
      </c>
      <c r="D8" s="70" t="s">
        <v>201</v>
      </c>
    </row>
    <row r="9" spans="1:12" s="5" customFormat="1" ht="32.25" thickBot="1">
      <c r="A9" s="68"/>
      <c r="B9" s="69">
        <v>3</v>
      </c>
      <c r="C9" s="70" t="s">
        <v>191</v>
      </c>
      <c r="D9" s="70" t="s">
        <v>202</v>
      </c>
    </row>
    <row r="10" spans="1:12" s="5" customFormat="1" ht="31.5">
      <c r="A10" s="66"/>
      <c r="B10" s="451" t="s">
        <v>187</v>
      </c>
      <c r="C10" s="67"/>
      <c r="D10" s="67"/>
    </row>
    <row r="11" spans="1:12" s="5" customFormat="1" ht="31.5">
      <c r="A11" s="68"/>
      <c r="B11" s="69">
        <v>4</v>
      </c>
      <c r="C11" s="70" t="s">
        <v>192</v>
      </c>
      <c r="D11" s="70" t="s">
        <v>203</v>
      </c>
    </row>
    <row r="12" spans="1:12" s="5" customFormat="1" ht="31.5">
      <c r="A12" s="68"/>
      <c r="B12" s="69">
        <v>5</v>
      </c>
      <c r="C12" s="70" t="s">
        <v>193</v>
      </c>
      <c r="D12" s="70" t="s">
        <v>204</v>
      </c>
    </row>
    <row r="13" spans="1:12" s="5" customFormat="1" ht="31.5">
      <c r="A13" s="68"/>
      <c r="B13" s="69">
        <v>6</v>
      </c>
      <c r="C13" s="70" t="s">
        <v>194</v>
      </c>
      <c r="D13" s="70" t="s">
        <v>205</v>
      </c>
    </row>
    <row r="14" spans="1:12" s="5" customFormat="1" ht="32.25" thickBot="1">
      <c r="A14" s="68"/>
      <c r="B14" s="69">
        <v>7</v>
      </c>
      <c r="C14" s="70" t="s">
        <v>195</v>
      </c>
      <c r="D14" s="70" t="s">
        <v>206</v>
      </c>
    </row>
    <row r="15" spans="1:12" s="5" customFormat="1" ht="31.5">
      <c r="A15" s="66"/>
      <c r="B15" s="451" t="s">
        <v>188</v>
      </c>
      <c r="C15" s="67"/>
      <c r="D15" s="67"/>
    </row>
    <row r="16" spans="1:12" s="5" customFormat="1" ht="31.5">
      <c r="A16" s="68"/>
      <c r="B16" s="69">
        <v>8</v>
      </c>
      <c r="C16" s="70" t="s">
        <v>196</v>
      </c>
      <c r="D16" s="70" t="s">
        <v>207</v>
      </c>
    </row>
    <row r="17" spans="1:4" s="5" customFormat="1" ht="31.5">
      <c r="A17" s="68"/>
      <c r="B17" s="69">
        <v>9</v>
      </c>
      <c r="C17" s="70" t="s">
        <v>197</v>
      </c>
      <c r="D17" s="70" t="s">
        <v>208</v>
      </c>
    </row>
    <row r="18" spans="1:4" s="5" customFormat="1" ht="31.5">
      <c r="A18" s="68"/>
      <c r="B18" s="69">
        <v>10</v>
      </c>
      <c r="C18" s="70" t="s">
        <v>198</v>
      </c>
      <c r="D18" s="70" t="s">
        <v>209</v>
      </c>
    </row>
    <row r="19" spans="1:4" s="5" customFormat="1" ht="31.5">
      <c r="A19" s="68"/>
      <c r="B19" s="69">
        <v>11</v>
      </c>
      <c r="C19" s="70" t="s">
        <v>199</v>
      </c>
      <c r="D19" s="70" t="s">
        <v>210</v>
      </c>
    </row>
  </sheetData>
  <hyperlinks>
    <hyperlink ref="B7" location="'3_1_Macro_Directions'!A1" display="'3_1_Macro_Directions'!A1" xr:uid="{03E5E47D-8394-4313-8D7C-79C36E8607EC}"/>
    <hyperlink ref="B8" location="'3_1-3_Macro'!A1" display="'3_1-3_Macro'!A1" xr:uid="{621883F7-8E39-4BFD-94C4-B8F54BFE888F}"/>
    <hyperlink ref="B9" location="'3_1-3_Macro'!A1" display="'3_1-3_Macro'!A1" xr:uid="{9EC48820-9D12-4DBB-B057-31434270B2D6}"/>
    <hyperlink ref="B11" location="'3_4_QuickCharts'!A1" display="'3_4_QuickCharts'!A1" xr:uid="{64B0642F-B373-44EF-B07C-27D6D0D2AD8D}"/>
    <hyperlink ref="B12" location="'3_5_TEXTJOIN'!A1" display="'3_5_TEXTJOIN'!A1" xr:uid="{930DC612-EE9C-4067-81E4-93EC9CD54C2A}"/>
    <hyperlink ref="B13" location="'3_6_CONCAT-FORMAT'!A1" display="'3_6_CONCAT-FORMAT'!A1" xr:uid="{F2F7C29F-A3C1-446A-9851-46B7D321EA45}"/>
    <hyperlink ref="B14" location="'3_7_Auditing'!A1" display="'3_7_Auditing'!A1" xr:uid="{BB9AB3CF-61D4-4DAC-9815-6B39D72D1F12}"/>
    <hyperlink ref="B16" location="'3_8_Data Validation List'!A1" display="'3_8_Data Validation List'!A1" xr:uid="{F35E0627-7E04-4D21-A086-DF54AEB89512}"/>
    <hyperlink ref="B17" location="'3_9_Transpose'!A1" display="'3_9_Transpose'!A1" xr:uid="{2FBB8E55-299B-480B-BE83-6445B6E62BDC}"/>
    <hyperlink ref="B18" location="'3_10_Text to Columns'!A1" display="'3_10_Text to Columns'!A1" xr:uid="{0708E65E-15CC-4589-8039-7870D67C7F29}"/>
    <hyperlink ref="B19" location="'3_11_Duplicates'!A1" display="'3_11_Duplicates'!A1" xr:uid="{1F30DEAB-8B7D-44BF-AF03-B748E1FFA4DA}"/>
    <hyperlink ref="A1" location="CONTENT!A1" display="CONTENT!A1" xr:uid="{0A58D1FF-CBFF-4469-B79A-F9E1DBE38B6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3D641-3056-4FEC-8472-3E2B8CAE664D}">
  <sheetPr codeName="Sheet4">
    <tabColor rgb="FFFFFF9B"/>
  </sheetPr>
  <dimension ref="A1:E50"/>
  <sheetViews>
    <sheetView showGridLines="0" zoomScaleNormal="100" workbookViewId="0">
      <selection activeCell="A6" sqref="A6"/>
    </sheetView>
  </sheetViews>
  <sheetFormatPr defaultColWidth="13" defaultRowHeight="15.75"/>
  <cols>
    <col min="1" max="1" width="4.375" style="173" customWidth="1"/>
    <col min="2" max="2" width="1.375" style="165" hidden="1" customWidth="1"/>
    <col min="3" max="3" width="64.5" style="166" customWidth="1"/>
    <col min="4" max="16384" width="13" style="165"/>
  </cols>
  <sheetData>
    <row r="1" spans="1:5" ht="27" thickBot="1">
      <c r="A1" s="423" t="str" cm="1">
        <f t="array" aca="1" ref="A1" ca="1">MID(CELL("filename",A1),FIND("]",CELL("filename",A1))+1,255)</f>
        <v>3_1_Macro_Directions</v>
      </c>
      <c r="B1" s="197"/>
      <c r="C1" s="198"/>
      <c r="D1" s="198"/>
      <c r="E1" s="198"/>
    </row>
    <row r="3" spans="1:5">
      <c r="A3" s="177" t="s">
        <v>374</v>
      </c>
    </row>
    <row r="4" spans="1:5">
      <c r="A4" s="177" t="s">
        <v>375</v>
      </c>
    </row>
    <row r="5" spans="1:5" ht="16.5" thickBot="1"/>
    <row r="6" spans="1:5" ht="24">
      <c r="A6" s="206" t="s">
        <v>384</v>
      </c>
      <c r="B6" s="204"/>
      <c r="C6" s="205"/>
    </row>
    <row r="7" spans="1:5" ht="5.25" customHeight="1"/>
    <row r="8" spans="1:5">
      <c r="A8" s="178" t="str">
        <f>CONCATENATE(B8,".")</f>
        <v>1.</v>
      </c>
      <c r="B8" s="179">
        <v>1</v>
      </c>
      <c r="C8" s="180" t="s">
        <v>371</v>
      </c>
    </row>
    <row r="9" spans="1:5">
      <c r="A9" s="172" t="str">
        <f t="shared" ref="A9:A26" si="0">CONCATENATE(B9,".")</f>
        <v>2.</v>
      </c>
      <c r="B9" s="165">
        <v>2</v>
      </c>
      <c r="C9" s="166" t="s">
        <v>379</v>
      </c>
    </row>
    <row r="10" spans="1:5">
      <c r="A10" s="172"/>
      <c r="C10" s="169" t="s">
        <v>372</v>
      </c>
    </row>
    <row r="11" spans="1:5" ht="15.75" customHeight="1">
      <c r="A11" s="172"/>
      <c r="C11" s="170" t="s">
        <v>376</v>
      </c>
    </row>
    <row r="12" spans="1:5" ht="34.5" customHeight="1">
      <c r="A12" s="172"/>
      <c r="C12" s="170" t="s">
        <v>377</v>
      </c>
    </row>
    <row r="13" spans="1:5" ht="47.25" customHeight="1">
      <c r="A13" s="178"/>
      <c r="C13" s="181" t="s">
        <v>378</v>
      </c>
    </row>
    <row r="14" spans="1:5">
      <c r="A14" s="178" t="str">
        <f t="shared" si="0"/>
        <v>3.</v>
      </c>
      <c r="B14" s="179">
        <v>3</v>
      </c>
      <c r="C14" s="182" t="s">
        <v>380</v>
      </c>
    </row>
    <row r="15" spans="1:5">
      <c r="A15" s="172" t="str">
        <f t="shared" si="0"/>
        <v>4.</v>
      </c>
      <c r="B15" s="165">
        <v>4</v>
      </c>
      <c r="C15" s="166" t="s">
        <v>373</v>
      </c>
    </row>
    <row r="16" spans="1:5">
      <c r="A16" s="172"/>
      <c r="C16" s="167" t="s">
        <v>308</v>
      </c>
    </row>
    <row r="17" spans="1:3">
      <c r="A17" s="172"/>
      <c r="C17" s="167" t="s">
        <v>309</v>
      </c>
    </row>
    <row r="18" spans="1:3">
      <c r="A18" s="172"/>
      <c r="C18" s="167" t="s">
        <v>310</v>
      </c>
    </row>
    <row r="19" spans="1:3" ht="31.5">
      <c r="A19" s="172"/>
      <c r="C19" s="171" t="s">
        <v>383</v>
      </c>
    </row>
    <row r="20" spans="1:3" ht="31.5">
      <c r="A20" s="172"/>
      <c r="C20" s="171" t="s">
        <v>381</v>
      </c>
    </row>
    <row r="21" spans="1:3" ht="31.5">
      <c r="A21" s="172"/>
      <c r="C21" s="171" t="s">
        <v>382</v>
      </c>
    </row>
    <row r="22" spans="1:3">
      <c r="A22" s="178"/>
      <c r="B22" s="179"/>
      <c r="C22" s="183" t="s">
        <v>311</v>
      </c>
    </row>
    <row r="23" spans="1:3">
      <c r="A23" s="172" t="str">
        <f t="shared" si="0"/>
        <v>5.</v>
      </c>
      <c r="B23" s="165">
        <v>5</v>
      </c>
      <c r="C23" s="166" t="s">
        <v>312</v>
      </c>
    </row>
    <row r="24" spans="1:3">
      <c r="A24" s="172"/>
      <c r="C24" s="167" t="s">
        <v>313</v>
      </c>
    </row>
    <row r="25" spans="1:3" ht="31.5">
      <c r="A25" s="172"/>
      <c r="C25" s="167" t="s">
        <v>314</v>
      </c>
    </row>
    <row r="26" spans="1:3" ht="52.5" customHeight="1">
      <c r="A26" s="178" t="str">
        <f t="shared" si="0"/>
        <v>6.</v>
      </c>
      <c r="B26" s="179">
        <v>6</v>
      </c>
      <c r="C26" s="182" t="s">
        <v>385</v>
      </c>
    </row>
    <row r="28" spans="1:3">
      <c r="C28" s="168"/>
    </row>
    <row r="30" spans="1:3">
      <c r="A30" s="176" t="s">
        <v>386</v>
      </c>
      <c r="B30" s="174"/>
      <c r="C30" s="175"/>
    </row>
    <row r="31" spans="1:3" ht="31.5">
      <c r="C31" s="166" t="s">
        <v>387</v>
      </c>
    </row>
    <row r="38" spans="1:3">
      <c r="A38" s="184"/>
      <c r="B38" s="179"/>
      <c r="C38" s="182"/>
    </row>
    <row r="40" spans="1:3" ht="31.5">
      <c r="C40" s="166" t="s">
        <v>388</v>
      </c>
    </row>
    <row r="42" spans="1:3">
      <c r="A42" s="176" t="s">
        <v>389</v>
      </c>
      <c r="B42" s="174"/>
      <c r="C42" s="175"/>
    </row>
    <row r="50" spans="1:3">
      <c r="A50" s="184"/>
      <c r="B50" s="179"/>
      <c r="C50" s="182"/>
    </row>
  </sheetData>
  <hyperlinks>
    <hyperlink ref="A1" location="CONTENTS!A1" display="CONTENTS!A1" xr:uid="{D7251380-3D5A-469B-8CE0-A121BDEAD9D7}"/>
  </hyperlinks>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2460C-2AF5-495D-A352-4D51FAB60E73}">
  <sheetPr codeName="Sheet25">
    <tabColor rgb="FFFFFF9B"/>
  </sheetPr>
  <dimension ref="A1:T41"/>
  <sheetViews>
    <sheetView showGridLines="0" zoomScaleNormal="100" workbookViewId="0"/>
  </sheetViews>
  <sheetFormatPr defaultRowHeight="18"/>
  <cols>
    <col min="1" max="1" width="31.25" style="41" customWidth="1"/>
    <col min="2" max="20" width="12" style="41" customWidth="1"/>
    <col min="21" max="16384" width="9" style="41"/>
  </cols>
  <sheetData>
    <row r="1" spans="1:20" ht="27" thickBot="1">
      <c r="A1" s="423" t="str" cm="1">
        <f t="array" aca="1" ref="A1" ca="1">MID(CELL("filename",A1),FIND("]",CELL("filename",A1))+1,255)</f>
        <v>3_1-3_Macro</v>
      </c>
      <c r="B1" s="202"/>
      <c r="C1" s="202"/>
      <c r="D1" s="202"/>
      <c r="E1" s="202"/>
      <c r="F1" s="202"/>
      <c r="G1" s="202"/>
      <c r="H1" s="202"/>
      <c r="I1" s="202"/>
      <c r="J1" s="202"/>
      <c r="K1" s="202"/>
      <c r="L1" s="202"/>
      <c r="M1" s="202"/>
      <c r="N1" s="202"/>
      <c r="O1" s="202"/>
      <c r="P1" s="202"/>
      <c r="Q1" s="202"/>
      <c r="R1" s="202"/>
      <c r="S1" s="202"/>
      <c r="T1" s="202"/>
    </row>
    <row r="3" spans="1:20">
      <c r="A3" s="41" t="s">
        <v>390</v>
      </c>
    </row>
    <row r="4" spans="1:20" ht="22.5" customHeight="1" thickBot="1">
      <c r="A4" s="41" t="s">
        <v>392</v>
      </c>
    </row>
    <row r="5" spans="1:20">
      <c r="A5" s="158" t="s">
        <v>370</v>
      </c>
      <c r="B5" s="162">
        <v>5789</v>
      </c>
      <c r="C5" s="163">
        <v>2458</v>
      </c>
      <c r="D5" s="164">
        <v>4655</v>
      </c>
    </row>
    <row r="6" spans="1:20">
      <c r="A6" s="155" t="s">
        <v>211</v>
      </c>
      <c r="B6" s="159">
        <v>5</v>
      </c>
      <c r="C6" s="160">
        <v>45</v>
      </c>
      <c r="D6" s="161">
        <v>25</v>
      </c>
    </row>
    <row r="7" spans="1:20">
      <c r="A7" s="154" t="s">
        <v>212</v>
      </c>
      <c r="B7" s="151" t="s">
        <v>213</v>
      </c>
      <c r="C7" s="147"/>
      <c r="D7" s="148" t="s">
        <v>213</v>
      </c>
    </row>
    <row r="8" spans="1:20">
      <c r="A8" s="155" t="s">
        <v>151</v>
      </c>
      <c r="B8" s="185">
        <v>3006</v>
      </c>
      <c r="C8" s="186">
        <v>140</v>
      </c>
      <c r="D8" s="146">
        <v>8716</v>
      </c>
    </row>
    <row r="9" spans="1:20" ht="18.75" thickBot="1">
      <c r="A9" s="156" t="s">
        <v>214</v>
      </c>
      <c r="B9" s="153" t="s">
        <v>391</v>
      </c>
      <c r="C9" s="149" t="s">
        <v>391</v>
      </c>
      <c r="D9" s="150"/>
    </row>
    <row r="10" spans="1:20">
      <c r="A10" s="157" t="s">
        <v>369</v>
      </c>
      <c r="B10" s="157"/>
      <c r="C10" s="157"/>
    </row>
    <row r="12" spans="1:20" ht="32.25" customHeight="1" thickBot="1">
      <c r="A12" s="190"/>
      <c r="B12" s="188" t="s">
        <v>393</v>
      </c>
      <c r="C12" s="46"/>
      <c r="D12" s="46"/>
      <c r="E12" s="46"/>
      <c r="F12" s="46"/>
      <c r="G12" s="46"/>
      <c r="L12" s="424"/>
      <c r="M12" s="424"/>
    </row>
    <row r="13" spans="1:20" ht="24" customHeight="1">
      <c r="A13" s="158" t="s">
        <v>370</v>
      </c>
      <c r="B13" s="162">
        <v>5789</v>
      </c>
      <c r="C13" s="163">
        <v>2458</v>
      </c>
      <c r="D13" s="163">
        <v>5478</v>
      </c>
      <c r="E13" s="163">
        <v>1125</v>
      </c>
      <c r="F13" s="163">
        <v>4655</v>
      </c>
      <c r="G13" s="163">
        <v>7733</v>
      </c>
      <c r="H13" s="163">
        <v>5654</v>
      </c>
      <c r="I13" s="163">
        <v>5248</v>
      </c>
      <c r="J13" s="163">
        <v>6652</v>
      </c>
      <c r="K13" s="163">
        <v>6348</v>
      </c>
      <c r="L13" s="163">
        <v>7552</v>
      </c>
      <c r="M13" s="163">
        <v>9658</v>
      </c>
      <c r="N13" s="163">
        <v>2661</v>
      </c>
      <c r="O13" s="163">
        <v>4778</v>
      </c>
      <c r="P13" s="163">
        <v>6358</v>
      </c>
      <c r="Q13" s="163">
        <v>9178</v>
      </c>
      <c r="R13" s="163">
        <v>5278</v>
      </c>
      <c r="S13" s="163">
        <v>6328</v>
      </c>
      <c r="T13" s="164">
        <v>7415</v>
      </c>
    </row>
    <row r="14" spans="1:20" ht="24" customHeight="1">
      <c r="A14" s="155" t="s">
        <v>211</v>
      </c>
      <c r="B14" s="159">
        <v>5</v>
      </c>
      <c r="C14" s="160">
        <v>45</v>
      </c>
      <c r="D14" s="160">
        <v>11</v>
      </c>
      <c r="E14" s="160">
        <v>6</v>
      </c>
      <c r="F14" s="160">
        <v>25</v>
      </c>
      <c r="G14" s="160">
        <v>3</v>
      </c>
      <c r="H14" s="160">
        <v>11</v>
      </c>
      <c r="I14" s="160">
        <v>11</v>
      </c>
      <c r="J14" s="160">
        <v>18</v>
      </c>
      <c r="K14" s="160">
        <v>6</v>
      </c>
      <c r="L14" s="160">
        <v>8</v>
      </c>
      <c r="M14" s="160">
        <v>24</v>
      </c>
      <c r="N14" s="160">
        <v>5</v>
      </c>
      <c r="O14" s="160">
        <v>12</v>
      </c>
      <c r="P14" s="160">
        <v>1</v>
      </c>
      <c r="Q14" s="160">
        <v>9</v>
      </c>
      <c r="R14" s="160">
        <v>18</v>
      </c>
      <c r="S14" s="160">
        <v>4</v>
      </c>
      <c r="T14" s="161">
        <v>4</v>
      </c>
    </row>
    <row r="15" spans="1:20" ht="24" customHeight="1">
      <c r="A15" s="154" t="s">
        <v>212</v>
      </c>
      <c r="B15" s="151" t="s">
        <v>213</v>
      </c>
      <c r="C15" s="147"/>
      <c r="D15" s="147" t="s">
        <v>213</v>
      </c>
      <c r="E15" s="147" t="s">
        <v>213</v>
      </c>
      <c r="F15" s="147" t="s">
        <v>213</v>
      </c>
      <c r="G15" s="147"/>
      <c r="H15" s="147"/>
      <c r="I15" s="147" t="s">
        <v>213</v>
      </c>
      <c r="J15" s="147"/>
      <c r="K15" s="147" t="s">
        <v>213</v>
      </c>
      <c r="L15" s="147" t="s">
        <v>213</v>
      </c>
      <c r="M15" s="147"/>
      <c r="N15" s="147" t="s">
        <v>213</v>
      </c>
      <c r="O15" s="147" t="s">
        <v>213</v>
      </c>
      <c r="P15" s="147"/>
      <c r="Q15" s="147" t="s">
        <v>213</v>
      </c>
      <c r="R15" s="147" t="s">
        <v>213</v>
      </c>
      <c r="S15" s="147" t="s">
        <v>213</v>
      </c>
      <c r="T15" s="148"/>
    </row>
    <row r="16" spans="1:20" ht="24" customHeight="1">
      <c r="A16" s="155" t="s">
        <v>151</v>
      </c>
      <c r="B16" s="152">
        <v>3006</v>
      </c>
      <c r="C16" s="71">
        <v>140</v>
      </c>
      <c r="D16" s="71">
        <v>3283</v>
      </c>
      <c r="E16" s="71">
        <v>6590</v>
      </c>
      <c r="F16" s="71">
        <v>8716</v>
      </c>
      <c r="G16" s="71">
        <v>4406</v>
      </c>
      <c r="H16" s="71">
        <v>7577</v>
      </c>
      <c r="I16" s="71">
        <v>3362</v>
      </c>
      <c r="J16" s="71">
        <v>3738</v>
      </c>
      <c r="K16" s="71">
        <v>8397</v>
      </c>
      <c r="L16" s="71">
        <v>2739</v>
      </c>
      <c r="M16" s="71">
        <v>7379</v>
      </c>
      <c r="N16" s="71">
        <v>7874</v>
      </c>
      <c r="O16" s="71">
        <v>8050</v>
      </c>
      <c r="P16" s="71">
        <v>5900</v>
      </c>
      <c r="Q16" s="71">
        <v>4107</v>
      </c>
      <c r="R16" s="71">
        <v>7375</v>
      </c>
      <c r="S16" s="71">
        <v>2913</v>
      </c>
      <c r="T16" s="146">
        <v>1102</v>
      </c>
    </row>
    <row r="17" spans="1:20" ht="24" customHeight="1" thickBot="1">
      <c r="A17" s="156" t="s">
        <v>214</v>
      </c>
      <c r="B17" s="153"/>
      <c r="C17" s="149"/>
      <c r="D17" s="149"/>
      <c r="E17" s="149"/>
      <c r="F17" s="149"/>
      <c r="G17" s="149"/>
      <c r="H17" s="149"/>
      <c r="I17" s="149"/>
      <c r="J17" s="149"/>
      <c r="K17" s="149"/>
      <c r="L17" s="149"/>
      <c r="M17" s="149"/>
      <c r="N17" s="149"/>
      <c r="O17" s="149"/>
      <c r="P17" s="149"/>
      <c r="Q17" s="149"/>
      <c r="R17" s="149"/>
      <c r="S17" s="149"/>
      <c r="T17" s="150"/>
    </row>
    <row r="20" spans="1:20" s="189" customFormat="1" ht="32.25" customHeight="1" thickBot="1">
      <c r="A20" s="192"/>
      <c r="B20" s="187" t="s">
        <v>394</v>
      </c>
      <c r="C20" s="191"/>
      <c r="D20" s="191"/>
      <c r="E20" s="191"/>
      <c r="J20" s="191"/>
      <c r="K20" s="191"/>
    </row>
    <row r="21" spans="1:20" ht="24" customHeight="1">
      <c r="A21" s="158" t="s">
        <v>370</v>
      </c>
      <c r="B21" s="162">
        <v>5789</v>
      </c>
      <c r="C21" s="163">
        <v>2458</v>
      </c>
      <c r="D21" s="163">
        <v>5478</v>
      </c>
      <c r="E21" s="163">
        <v>1125</v>
      </c>
      <c r="F21" s="163">
        <v>4655</v>
      </c>
      <c r="G21" s="163">
        <v>7733</v>
      </c>
      <c r="H21" s="163">
        <v>5654</v>
      </c>
      <c r="I21" s="163">
        <v>5248</v>
      </c>
      <c r="J21" s="163">
        <v>6652</v>
      </c>
      <c r="K21" s="163">
        <v>6348</v>
      </c>
      <c r="L21" s="163">
        <v>7552</v>
      </c>
      <c r="M21" s="163">
        <v>9658</v>
      </c>
      <c r="N21" s="163">
        <v>2661</v>
      </c>
      <c r="O21" s="163">
        <v>4778</v>
      </c>
      <c r="P21" s="163">
        <v>6358</v>
      </c>
      <c r="Q21" s="163">
        <v>9178</v>
      </c>
      <c r="R21" s="163">
        <v>5278</v>
      </c>
      <c r="S21" s="163">
        <v>6328</v>
      </c>
      <c r="T21" s="164">
        <v>7415</v>
      </c>
    </row>
    <row r="22" spans="1:20" ht="24" customHeight="1">
      <c r="A22" s="155" t="s">
        <v>211</v>
      </c>
      <c r="B22" s="159">
        <v>5</v>
      </c>
      <c r="C22" s="160">
        <v>45</v>
      </c>
      <c r="D22" s="160">
        <v>11</v>
      </c>
      <c r="E22" s="160">
        <v>6</v>
      </c>
      <c r="F22" s="160">
        <v>25</v>
      </c>
      <c r="G22" s="160">
        <v>3</v>
      </c>
      <c r="H22" s="160">
        <v>11</v>
      </c>
      <c r="I22" s="160">
        <v>11</v>
      </c>
      <c r="J22" s="160">
        <v>18</v>
      </c>
      <c r="K22" s="160">
        <v>6</v>
      </c>
      <c r="L22" s="160">
        <v>8</v>
      </c>
      <c r="M22" s="160">
        <v>24</v>
      </c>
      <c r="N22" s="160">
        <v>5</v>
      </c>
      <c r="O22" s="160">
        <v>12</v>
      </c>
      <c r="P22" s="160">
        <v>1</v>
      </c>
      <c r="Q22" s="160">
        <v>9</v>
      </c>
      <c r="R22" s="160">
        <v>18</v>
      </c>
      <c r="S22" s="160">
        <v>4</v>
      </c>
      <c r="T22" s="161">
        <v>4</v>
      </c>
    </row>
    <row r="23" spans="1:20" ht="24" customHeight="1">
      <c r="A23" s="154" t="s">
        <v>212</v>
      </c>
      <c r="B23" s="151" t="s">
        <v>213</v>
      </c>
      <c r="C23" s="147"/>
      <c r="D23" s="147" t="s">
        <v>213</v>
      </c>
      <c r="E23" s="147" t="s">
        <v>213</v>
      </c>
      <c r="F23" s="147" t="s">
        <v>213</v>
      </c>
      <c r="G23" s="147"/>
      <c r="H23" s="147"/>
      <c r="I23" s="147" t="s">
        <v>213</v>
      </c>
      <c r="J23" s="147"/>
      <c r="K23" s="147" t="s">
        <v>213</v>
      </c>
      <c r="L23" s="147" t="s">
        <v>213</v>
      </c>
      <c r="M23" s="147"/>
      <c r="N23" s="147" t="s">
        <v>213</v>
      </c>
      <c r="O23" s="147" t="s">
        <v>213</v>
      </c>
      <c r="P23" s="147"/>
      <c r="Q23" s="147" t="s">
        <v>213</v>
      </c>
      <c r="R23" s="147" t="s">
        <v>213</v>
      </c>
      <c r="S23" s="147" t="s">
        <v>213</v>
      </c>
      <c r="T23" s="148"/>
    </row>
    <row r="24" spans="1:20" ht="24" customHeight="1">
      <c r="A24" s="155" t="s">
        <v>151</v>
      </c>
      <c r="B24" s="152">
        <v>3006</v>
      </c>
      <c r="C24" s="71">
        <v>140</v>
      </c>
      <c r="D24" s="71">
        <v>3283</v>
      </c>
      <c r="E24" s="71">
        <v>6590</v>
      </c>
      <c r="F24" s="71">
        <v>8716</v>
      </c>
      <c r="G24" s="71">
        <v>4406</v>
      </c>
      <c r="H24" s="71">
        <v>7577</v>
      </c>
      <c r="I24" s="71">
        <v>3362</v>
      </c>
      <c r="J24" s="71">
        <v>3738</v>
      </c>
      <c r="K24" s="71">
        <v>8397</v>
      </c>
      <c r="L24" s="71">
        <v>2739</v>
      </c>
      <c r="M24" s="71">
        <v>7379</v>
      </c>
      <c r="N24" s="71">
        <v>7874</v>
      </c>
      <c r="O24" s="71">
        <v>8050</v>
      </c>
      <c r="P24" s="71">
        <v>5900</v>
      </c>
      <c r="Q24" s="71">
        <v>4107</v>
      </c>
      <c r="R24" s="71">
        <v>7375</v>
      </c>
      <c r="S24" s="71">
        <v>2913</v>
      </c>
      <c r="T24" s="146">
        <v>1102</v>
      </c>
    </row>
    <row r="25" spans="1:20" ht="24" customHeight="1" thickBot="1">
      <c r="A25" s="156" t="s">
        <v>214</v>
      </c>
      <c r="B25" s="153"/>
      <c r="C25" s="149"/>
      <c r="D25" s="149"/>
      <c r="E25" s="149"/>
      <c r="F25" s="149"/>
      <c r="G25" s="149"/>
      <c r="H25" s="149"/>
      <c r="I25" s="149"/>
      <c r="J25" s="149"/>
      <c r="K25" s="149"/>
      <c r="L25" s="149"/>
      <c r="M25" s="149"/>
      <c r="N25" s="149"/>
      <c r="O25" s="149"/>
      <c r="P25" s="149"/>
      <c r="Q25" s="149"/>
      <c r="R25" s="149"/>
      <c r="S25" s="149"/>
      <c r="T25" s="150"/>
    </row>
    <row r="28" spans="1:20" s="189" customFormat="1" ht="92.25" customHeight="1" thickBot="1">
      <c r="A28" s="193"/>
      <c r="B28" s="187" t="s">
        <v>395</v>
      </c>
      <c r="C28" s="187"/>
      <c r="H28" s="187"/>
      <c r="I28" s="187"/>
    </row>
    <row r="29" spans="1:20" ht="24" customHeight="1">
      <c r="A29" s="158" t="s">
        <v>370</v>
      </c>
      <c r="B29" s="162">
        <v>5789</v>
      </c>
      <c r="C29" s="163">
        <v>2458</v>
      </c>
      <c r="D29" s="163">
        <v>5478</v>
      </c>
      <c r="E29" s="163">
        <v>1125</v>
      </c>
      <c r="F29" s="163">
        <v>4655</v>
      </c>
      <c r="G29" s="163">
        <v>7733</v>
      </c>
      <c r="H29" s="163">
        <v>5654</v>
      </c>
      <c r="I29" s="163">
        <v>5248</v>
      </c>
      <c r="J29" s="163">
        <v>6652</v>
      </c>
      <c r="K29" s="163">
        <v>6348</v>
      </c>
      <c r="L29" s="163">
        <v>7552</v>
      </c>
      <c r="M29" s="163">
        <v>9658</v>
      </c>
      <c r="N29" s="163">
        <v>2661</v>
      </c>
      <c r="O29" s="163">
        <v>4778</v>
      </c>
      <c r="P29" s="163">
        <v>6358</v>
      </c>
      <c r="Q29" s="163">
        <v>9178</v>
      </c>
      <c r="R29" s="163">
        <v>5278</v>
      </c>
      <c r="S29" s="163">
        <v>6328</v>
      </c>
      <c r="T29" s="164">
        <v>7415</v>
      </c>
    </row>
    <row r="30" spans="1:20" ht="24" customHeight="1">
      <c r="A30" s="155" t="s">
        <v>211</v>
      </c>
      <c r="B30" s="159">
        <v>5</v>
      </c>
      <c r="C30" s="160">
        <v>45</v>
      </c>
      <c r="D30" s="160">
        <v>11</v>
      </c>
      <c r="E30" s="160">
        <v>6</v>
      </c>
      <c r="F30" s="160">
        <v>25</v>
      </c>
      <c r="G30" s="160">
        <v>3</v>
      </c>
      <c r="H30" s="160">
        <v>11</v>
      </c>
      <c r="I30" s="160">
        <v>11</v>
      </c>
      <c r="J30" s="160">
        <v>18</v>
      </c>
      <c r="K30" s="160">
        <v>6</v>
      </c>
      <c r="L30" s="160">
        <v>8</v>
      </c>
      <c r="M30" s="160">
        <v>24</v>
      </c>
      <c r="N30" s="160">
        <v>5</v>
      </c>
      <c r="O30" s="160">
        <v>12</v>
      </c>
      <c r="P30" s="160">
        <v>1</v>
      </c>
      <c r="Q30" s="160">
        <v>9</v>
      </c>
      <c r="R30" s="160">
        <v>18</v>
      </c>
      <c r="S30" s="160">
        <v>4</v>
      </c>
      <c r="T30" s="161">
        <v>4</v>
      </c>
    </row>
    <row r="31" spans="1:20" ht="24" customHeight="1">
      <c r="A31" s="154" t="s">
        <v>212</v>
      </c>
      <c r="B31" s="151" t="s">
        <v>213</v>
      </c>
      <c r="C31" s="147"/>
      <c r="D31" s="147" t="s">
        <v>213</v>
      </c>
      <c r="E31" s="147" t="s">
        <v>213</v>
      </c>
      <c r="F31" s="147" t="s">
        <v>213</v>
      </c>
      <c r="G31" s="147"/>
      <c r="H31" s="147"/>
      <c r="I31" s="147" t="s">
        <v>213</v>
      </c>
      <c r="J31" s="147"/>
      <c r="K31" s="147" t="s">
        <v>213</v>
      </c>
      <c r="L31" s="147" t="s">
        <v>213</v>
      </c>
      <c r="M31" s="147"/>
      <c r="N31" s="147" t="s">
        <v>213</v>
      </c>
      <c r="O31" s="147" t="s">
        <v>213</v>
      </c>
      <c r="P31" s="147"/>
      <c r="Q31" s="147" t="s">
        <v>213</v>
      </c>
      <c r="R31" s="147" t="s">
        <v>213</v>
      </c>
      <c r="S31" s="147" t="s">
        <v>213</v>
      </c>
      <c r="T31" s="148"/>
    </row>
    <row r="32" spans="1:20" ht="24" customHeight="1">
      <c r="A32" s="155" t="s">
        <v>151</v>
      </c>
      <c r="B32" s="152">
        <v>3006</v>
      </c>
      <c r="C32" s="71">
        <v>140</v>
      </c>
      <c r="D32" s="71">
        <v>3283</v>
      </c>
      <c r="E32" s="71">
        <v>6590</v>
      </c>
      <c r="F32" s="71">
        <v>8716</v>
      </c>
      <c r="G32" s="71">
        <v>4406</v>
      </c>
      <c r="H32" s="71">
        <v>7577</v>
      </c>
      <c r="I32" s="71">
        <v>3362</v>
      </c>
      <c r="J32" s="71">
        <v>3738</v>
      </c>
      <c r="K32" s="71">
        <v>8397</v>
      </c>
      <c r="L32" s="71">
        <v>2739</v>
      </c>
      <c r="M32" s="71">
        <v>7379</v>
      </c>
      <c r="N32" s="71">
        <v>7874</v>
      </c>
      <c r="O32" s="71">
        <v>8050</v>
      </c>
      <c r="P32" s="71">
        <v>5900</v>
      </c>
      <c r="Q32" s="71">
        <v>4107</v>
      </c>
      <c r="R32" s="71">
        <v>7375</v>
      </c>
      <c r="S32" s="71">
        <v>2913</v>
      </c>
      <c r="T32" s="146">
        <v>1102</v>
      </c>
    </row>
    <row r="33" spans="1:20" ht="24" customHeight="1" thickBot="1">
      <c r="A33" s="156" t="s">
        <v>214</v>
      </c>
      <c r="B33" s="153"/>
      <c r="C33" s="149"/>
      <c r="D33" s="149"/>
      <c r="E33" s="149"/>
      <c r="F33" s="149"/>
      <c r="G33" s="149"/>
      <c r="H33" s="149"/>
      <c r="I33" s="149"/>
      <c r="J33" s="149"/>
      <c r="K33" s="149"/>
      <c r="L33" s="149"/>
      <c r="M33" s="149"/>
      <c r="N33" s="149"/>
      <c r="O33" s="149"/>
      <c r="P33" s="149"/>
      <c r="Q33" s="149"/>
      <c r="R33" s="149"/>
      <c r="S33" s="149"/>
      <c r="T33" s="150"/>
    </row>
    <row r="36" spans="1:20" ht="32.25" customHeight="1" thickBot="1">
      <c r="A36" s="194"/>
      <c r="B36" s="187" t="s">
        <v>396</v>
      </c>
      <c r="C36" s="189"/>
      <c r="D36" s="189"/>
      <c r="E36" s="189"/>
      <c r="F36" s="189"/>
      <c r="G36" s="189"/>
      <c r="H36" s="189"/>
      <c r="I36" s="189"/>
      <c r="J36" s="189"/>
      <c r="K36" s="189"/>
    </row>
    <row r="37" spans="1:20" ht="24" customHeight="1">
      <c r="A37" s="158" t="s">
        <v>370</v>
      </c>
      <c r="B37" s="162">
        <v>5789</v>
      </c>
      <c r="C37" s="163">
        <v>2458</v>
      </c>
      <c r="D37" s="163">
        <v>5478</v>
      </c>
      <c r="E37" s="163">
        <v>1125</v>
      </c>
      <c r="F37" s="163">
        <v>4655</v>
      </c>
      <c r="G37" s="163">
        <v>7733</v>
      </c>
      <c r="H37" s="163">
        <v>5654</v>
      </c>
      <c r="I37" s="163">
        <v>5248</v>
      </c>
      <c r="J37" s="163">
        <v>6652</v>
      </c>
      <c r="K37" s="163">
        <v>6348</v>
      </c>
      <c r="L37" s="163">
        <v>7552</v>
      </c>
      <c r="M37" s="163">
        <v>9658</v>
      </c>
      <c r="N37" s="163">
        <v>2661</v>
      </c>
      <c r="O37" s="163">
        <v>4778</v>
      </c>
      <c r="P37" s="163">
        <v>6358</v>
      </c>
      <c r="Q37" s="163">
        <v>9178</v>
      </c>
      <c r="R37" s="163">
        <v>5278</v>
      </c>
      <c r="S37" s="163">
        <v>6328</v>
      </c>
      <c r="T37" s="164">
        <v>7415</v>
      </c>
    </row>
    <row r="38" spans="1:20" ht="24" customHeight="1">
      <c r="A38" s="155" t="s">
        <v>211</v>
      </c>
      <c r="B38" s="159">
        <v>5</v>
      </c>
      <c r="C38" s="160">
        <v>45</v>
      </c>
      <c r="D38" s="160">
        <v>11</v>
      </c>
      <c r="E38" s="160">
        <v>6</v>
      </c>
      <c r="F38" s="160">
        <v>25</v>
      </c>
      <c r="G38" s="160">
        <v>3</v>
      </c>
      <c r="H38" s="160">
        <v>11</v>
      </c>
      <c r="I38" s="160">
        <v>11</v>
      </c>
      <c r="J38" s="160">
        <v>18</v>
      </c>
      <c r="K38" s="160">
        <v>6</v>
      </c>
      <c r="L38" s="160">
        <v>8</v>
      </c>
      <c r="M38" s="160">
        <v>24</v>
      </c>
      <c r="N38" s="160">
        <v>5</v>
      </c>
      <c r="O38" s="160">
        <v>12</v>
      </c>
      <c r="P38" s="160">
        <v>1</v>
      </c>
      <c r="Q38" s="160">
        <v>9</v>
      </c>
      <c r="R38" s="160">
        <v>18</v>
      </c>
      <c r="S38" s="160">
        <v>4</v>
      </c>
      <c r="T38" s="161">
        <v>4</v>
      </c>
    </row>
    <row r="39" spans="1:20" ht="24" customHeight="1">
      <c r="A39" s="154" t="s">
        <v>212</v>
      </c>
      <c r="B39" s="151" t="s">
        <v>213</v>
      </c>
      <c r="C39" s="147"/>
      <c r="D39" s="147" t="s">
        <v>213</v>
      </c>
      <c r="E39" s="147" t="s">
        <v>213</v>
      </c>
      <c r="F39" s="147" t="s">
        <v>213</v>
      </c>
      <c r="G39" s="147"/>
      <c r="H39" s="147"/>
      <c r="I39" s="147" t="s">
        <v>213</v>
      </c>
      <c r="J39" s="147"/>
      <c r="K39" s="147" t="s">
        <v>213</v>
      </c>
      <c r="L39" s="147" t="s">
        <v>213</v>
      </c>
      <c r="M39" s="147"/>
      <c r="N39" s="147" t="s">
        <v>213</v>
      </c>
      <c r="O39" s="147" t="s">
        <v>213</v>
      </c>
      <c r="P39" s="147"/>
      <c r="Q39" s="147" t="s">
        <v>213</v>
      </c>
      <c r="R39" s="147" t="s">
        <v>213</v>
      </c>
      <c r="S39" s="147" t="s">
        <v>213</v>
      </c>
      <c r="T39" s="148"/>
    </row>
    <row r="40" spans="1:20" ht="24" customHeight="1">
      <c r="A40" s="155" t="s">
        <v>151</v>
      </c>
      <c r="B40" s="152">
        <v>3006</v>
      </c>
      <c r="C40" s="71">
        <v>140</v>
      </c>
      <c r="D40" s="71">
        <v>3283</v>
      </c>
      <c r="E40" s="71">
        <v>6590</v>
      </c>
      <c r="F40" s="71">
        <v>8716</v>
      </c>
      <c r="G40" s="71">
        <v>4406</v>
      </c>
      <c r="H40" s="71">
        <v>7577</v>
      </c>
      <c r="I40" s="71">
        <v>3362</v>
      </c>
      <c r="J40" s="71">
        <v>3738</v>
      </c>
      <c r="K40" s="71">
        <v>8397</v>
      </c>
      <c r="L40" s="71">
        <v>2739</v>
      </c>
      <c r="M40" s="71">
        <v>7379</v>
      </c>
      <c r="N40" s="71">
        <v>7874</v>
      </c>
      <c r="O40" s="71">
        <v>8050</v>
      </c>
      <c r="P40" s="71">
        <v>5900</v>
      </c>
      <c r="Q40" s="71">
        <v>4107</v>
      </c>
      <c r="R40" s="71">
        <v>7375</v>
      </c>
      <c r="S40" s="71">
        <v>2913</v>
      </c>
      <c r="T40" s="146">
        <v>1102</v>
      </c>
    </row>
    <row r="41" spans="1:20" ht="24" customHeight="1" thickBot="1">
      <c r="A41" s="156" t="s">
        <v>214</v>
      </c>
      <c r="B41" s="153"/>
      <c r="C41" s="149"/>
      <c r="D41" s="149"/>
      <c r="E41" s="149"/>
      <c r="F41" s="149"/>
      <c r="G41" s="149"/>
      <c r="H41" s="149"/>
      <c r="I41" s="149"/>
      <c r="J41" s="149"/>
      <c r="K41" s="149"/>
      <c r="L41" s="149"/>
      <c r="M41" s="149"/>
      <c r="N41" s="149"/>
      <c r="O41" s="149"/>
      <c r="P41" s="149"/>
      <c r="Q41" s="149"/>
      <c r="R41" s="149"/>
      <c r="S41" s="149"/>
      <c r="T41" s="150"/>
    </row>
  </sheetData>
  <mergeCells count="1">
    <mergeCell ref="L12:M12"/>
  </mergeCells>
  <hyperlinks>
    <hyperlink ref="A1" location="CONTENTS!A1" display="CONTENTS!A1" xr:uid="{43B6C783-59D7-49E0-B4B9-C25CBEC1CFEC}"/>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457B9-52D8-4CF8-9414-FDED6D9D6BA7}">
  <sheetPr codeName="Sheet5">
    <tabColor rgb="FFBDF2FF"/>
  </sheetPr>
  <dimension ref="A1:P28"/>
  <sheetViews>
    <sheetView showGridLines="0" zoomScaleNormal="100" workbookViewId="0">
      <selection activeCell="A6" sqref="A6"/>
    </sheetView>
  </sheetViews>
  <sheetFormatPr defaultRowHeight="21"/>
  <cols>
    <col min="1" max="1" width="6.375" style="196" customWidth="1"/>
    <col min="2" max="2" width="1.75" style="196" hidden="1" customWidth="1"/>
    <col min="3" max="3" width="9" style="196"/>
    <col min="4" max="4" width="18.25" style="196" customWidth="1"/>
    <col min="5" max="7" width="9.125" style="196" customWidth="1"/>
    <col min="8" max="8" width="13.75" style="196" customWidth="1"/>
    <col min="9" max="11" width="9.125" style="196" customWidth="1"/>
    <col min="12" max="12" width="13.75" style="196" customWidth="1"/>
    <col min="13" max="13" width="15.5" style="196" customWidth="1"/>
    <col min="14" max="14" width="2.75" style="196" customWidth="1"/>
    <col min="15" max="16384" width="9" style="196"/>
  </cols>
  <sheetData>
    <row r="1" spans="1:16" ht="27" thickBot="1">
      <c r="A1" s="423" t="str" cm="1">
        <f t="array" aca="1" ref="A1" ca="1">MID(CELL("filename",A1),FIND("]",CELL("filename",A1))+1,255)</f>
        <v>3_4_QuickCharts</v>
      </c>
      <c r="B1" s="207"/>
      <c r="C1" s="203"/>
      <c r="D1" s="203"/>
      <c r="E1" s="203"/>
      <c r="F1" s="203"/>
      <c r="G1" s="203"/>
      <c r="H1" s="203"/>
      <c r="I1" s="203"/>
      <c r="J1" s="203"/>
      <c r="K1" s="203"/>
      <c r="L1" s="203"/>
      <c r="M1" s="203"/>
      <c r="N1" s="203"/>
      <c r="O1" s="203"/>
      <c r="P1" s="203"/>
    </row>
    <row r="3" spans="1:16">
      <c r="A3" s="195" t="s">
        <v>397</v>
      </c>
      <c r="B3" s="195"/>
    </row>
    <row r="4" spans="1:16">
      <c r="A4" s="195" t="s">
        <v>398</v>
      </c>
      <c r="B4" s="195"/>
    </row>
    <row r="5" spans="1:16" ht="21.75" thickBot="1">
      <c r="A5" s="195"/>
      <c r="B5" s="195"/>
    </row>
    <row r="6" spans="1:16" ht="24">
      <c r="A6" s="206" t="s">
        <v>399</v>
      </c>
      <c r="B6" s="206"/>
      <c r="C6" s="206"/>
      <c r="D6" s="206"/>
      <c r="E6" s="206"/>
      <c r="F6" s="206"/>
      <c r="G6" s="206"/>
      <c r="H6" s="206"/>
      <c r="I6" s="206"/>
      <c r="J6" s="206"/>
      <c r="K6" s="206"/>
      <c r="L6" s="206"/>
      <c r="M6" s="206"/>
      <c r="N6" s="206"/>
      <c r="O6" s="206"/>
      <c r="P6" s="206"/>
    </row>
    <row r="7" spans="1:16">
      <c r="A7" s="178" t="str">
        <f>CONCATENATE(B7,".")</f>
        <v>1.</v>
      </c>
      <c r="B7" s="179">
        <v>1</v>
      </c>
      <c r="C7" s="240" t="s">
        <v>412</v>
      </c>
    </row>
    <row r="8" spans="1:16">
      <c r="A8" s="178" t="str">
        <f t="shared" ref="A8:A15" si="0">CONCATENATE(B8,".")</f>
        <v>2.</v>
      </c>
      <c r="B8" s="179">
        <v>2</v>
      </c>
      <c r="C8" s="240" t="s">
        <v>406</v>
      </c>
    </row>
    <row r="9" spans="1:16">
      <c r="A9" s="178" t="str">
        <f t="shared" si="0"/>
        <v>3.</v>
      </c>
      <c r="B9" s="179">
        <v>3</v>
      </c>
      <c r="C9" s="240" t="s">
        <v>407</v>
      </c>
    </row>
    <row r="10" spans="1:16">
      <c r="A10" s="178" t="str">
        <f t="shared" si="0"/>
        <v>4.</v>
      </c>
      <c r="B10" s="179">
        <v>4</v>
      </c>
      <c r="C10" s="240" t="s">
        <v>408</v>
      </c>
    </row>
    <row r="11" spans="1:16">
      <c r="A11" s="178" t="str">
        <f t="shared" si="0"/>
        <v>5.</v>
      </c>
      <c r="B11" s="179">
        <v>5</v>
      </c>
      <c r="C11" s="240" t="s">
        <v>409</v>
      </c>
    </row>
    <row r="12" spans="1:16" ht="21.75" thickBot="1">
      <c r="A12" s="178"/>
      <c r="B12" s="179"/>
      <c r="C12" s="240"/>
    </row>
    <row r="13" spans="1:16" ht="24">
      <c r="A13" s="206" t="s">
        <v>410</v>
      </c>
      <c r="B13" s="206"/>
      <c r="C13" s="206"/>
      <c r="D13" s="206"/>
      <c r="E13" s="206"/>
      <c r="F13" s="206"/>
      <c r="G13" s="206"/>
      <c r="H13" s="206"/>
      <c r="I13" s="206"/>
    </row>
    <row r="14" spans="1:16">
      <c r="A14" s="178" t="str">
        <f>CONCATENATE(B14,".")</f>
        <v>1.</v>
      </c>
      <c r="B14" s="179">
        <v>1</v>
      </c>
      <c r="C14" s="240" t="s">
        <v>405</v>
      </c>
    </row>
    <row r="15" spans="1:16">
      <c r="A15" s="178" t="str">
        <f t="shared" si="0"/>
        <v>2.</v>
      </c>
      <c r="B15" s="179">
        <v>2</v>
      </c>
      <c r="C15" s="240" t="s">
        <v>411</v>
      </c>
    </row>
    <row r="17" spans="1:15">
      <c r="A17" s="195" t="s">
        <v>415</v>
      </c>
    </row>
    <row r="18" spans="1:15">
      <c r="B18" s="195"/>
    </row>
    <row r="19" spans="1:15" ht="21.75" thickBot="1"/>
    <row r="20" spans="1:15" ht="21.75" thickBot="1">
      <c r="D20" s="224" t="s">
        <v>400</v>
      </c>
      <c r="E20" s="211" t="s">
        <v>157</v>
      </c>
      <c r="F20" s="212" t="s">
        <v>158</v>
      </c>
      <c r="G20" s="213" t="s">
        <v>159</v>
      </c>
      <c r="H20" s="232" t="s">
        <v>402</v>
      </c>
      <c r="I20" s="211" t="s">
        <v>160</v>
      </c>
      <c r="J20" s="212" t="s">
        <v>161</v>
      </c>
      <c r="K20" s="213" t="s">
        <v>162</v>
      </c>
      <c r="L20" s="236" t="s">
        <v>403</v>
      </c>
      <c r="M20" s="228" t="s">
        <v>404</v>
      </c>
      <c r="N20" s="210"/>
      <c r="O20" s="223" t="s">
        <v>497</v>
      </c>
    </row>
    <row r="21" spans="1:15">
      <c r="D21" s="225" t="s">
        <v>147</v>
      </c>
      <c r="E21" s="220">
        <v>97</v>
      </c>
      <c r="F21" s="214">
        <v>68</v>
      </c>
      <c r="G21" s="215">
        <v>59</v>
      </c>
      <c r="H21" s="233">
        <f t="shared" ref="H21:H25" si="1">SUM(E21:G21)</f>
        <v>224</v>
      </c>
      <c r="I21" s="220">
        <v>62</v>
      </c>
      <c r="J21" s="214">
        <v>67</v>
      </c>
      <c r="K21" s="215">
        <v>80</v>
      </c>
      <c r="L21" s="237">
        <f t="shared" ref="L21:L25" si="2">SUM(I21:K21)</f>
        <v>209</v>
      </c>
      <c r="M21" s="229">
        <f t="shared" ref="M21:M25" si="3">SUM(L21,H21)</f>
        <v>433</v>
      </c>
    </row>
    <row r="22" spans="1:15">
      <c r="D22" s="226" t="s">
        <v>148</v>
      </c>
      <c r="E22" s="221">
        <v>48</v>
      </c>
      <c r="F22" s="216">
        <v>93</v>
      </c>
      <c r="G22" s="217">
        <v>53</v>
      </c>
      <c r="H22" s="234">
        <f t="shared" si="1"/>
        <v>194</v>
      </c>
      <c r="I22" s="221">
        <v>77</v>
      </c>
      <c r="J22" s="216">
        <v>57</v>
      </c>
      <c r="K22" s="217">
        <v>99</v>
      </c>
      <c r="L22" s="238">
        <f t="shared" si="2"/>
        <v>233</v>
      </c>
      <c r="M22" s="230">
        <f t="shared" si="3"/>
        <v>427</v>
      </c>
    </row>
    <row r="23" spans="1:15">
      <c r="D23" s="226" t="s">
        <v>149</v>
      </c>
      <c r="E23" s="221">
        <v>76</v>
      </c>
      <c r="F23" s="216">
        <v>45</v>
      </c>
      <c r="G23" s="217">
        <v>87</v>
      </c>
      <c r="H23" s="234">
        <f t="shared" si="1"/>
        <v>208</v>
      </c>
      <c r="I23" s="221">
        <v>61</v>
      </c>
      <c r="J23" s="216">
        <v>77</v>
      </c>
      <c r="K23" s="217">
        <v>88</v>
      </c>
      <c r="L23" s="238">
        <f t="shared" si="2"/>
        <v>226</v>
      </c>
      <c r="M23" s="230">
        <f t="shared" si="3"/>
        <v>434</v>
      </c>
    </row>
    <row r="24" spans="1:15">
      <c r="D24" s="226" t="s">
        <v>150</v>
      </c>
      <c r="E24" s="221">
        <v>64</v>
      </c>
      <c r="F24" s="216">
        <v>75</v>
      </c>
      <c r="G24" s="217">
        <v>56</v>
      </c>
      <c r="H24" s="234">
        <f t="shared" si="1"/>
        <v>195</v>
      </c>
      <c r="I24" s="221">
        <v>46</v>
      </c>
      <c r="J24" s="216">
        <v>89</v>
      </c>
      <c r="K24" s="217">
        <v>78</v>
      </c>
      <c r="L24" s="238">
        <f t="shared" si="2"/>
        <v>213</v>
      </c>
      <c r="M24" s="230">
        <f t="shared" si="3"/>
        <v>408</v>
      </c>
    </row>
    <row r="25" spans="1:15" ht="21.75" thickBot="1">
      <c r="D25" s="227" t="s">
        <v>401</v>
      </c>
      <c r="E25" s="222">
        <v>92</v>
      </c>
      <c r="F25" s="218">
        <v>91</v>
      </c>
      <c r="G25" s="219">
        <v>90</v>
      </c>
      <c r="H25" s="235">
        <f t="shared" si="1"/>
        <v>273</v>
      </c>
      <c r="I25" s="222">
        <v>65</v>
      </c>
      <c r="J25" s="218">
        <v>72</v>
      </c>
      <c r="K25" s="219">
        <v>78</v>
      </c>
      <c r="L25" s="239">
        <f t="shared" si="2"/>
        <v>215</v>
      </c>
      <c r="M25" s="231">
        <f t="shared" si="3"/>
        <v>488</v>
      </c>
    </row>
    <row r="27" spans="1:15">
      <c r="D27" s="196" t="s">
        <v>413</v>
      </c>
    </row>
    <row r="28" spans="1:15">
      <c r="D28" s="196" t="s">
        <v>414</v>
      </c>
    </row>
  </sheetData>
  <phoneticPr fontId="4" type="noConversion"/>
  <hyperlinks>
    <hyperlink ref="A1" location="CONTENTS!A1" display="CONTENTS!A1" xr:uid="{4BD4F4F2-14B6-4D10-A62F-C0328578D0F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P I F 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2 I c N f 6 s A A A D 4 A A A A E g A A A E N v b m Z p Z y 9 Q Y W N r Y W d l L n h t b I S P v Q 6 C M B z E d x P f g X S n X 2 y k l M F V E h O i c W 2 g w U b 4 1 9 B i e T c H H 8 l X E K K o m + P d / Z K 7 e 9 z u I h + 7 N r r q 3 h k L G W K Y o s h 5 B b V q L e g M g U W 5 X K / E T l V n 1 e h o o s G l o 6 s z d P L + k h I S Q s A h w b Z v C K e U k W O x L a u T 7 h T 6 w O Y / H B u Y a y u N p D i 8 1 k i O G U 8 w o 5 x j K s j i i s L A l + D T 4 j n 9 M c V m a P 3 Q a 6 k h 3 p e C L F K Q 9 w n 5 B A A A / / 8 D A F B L A w Q U A A I A C A A A A C E A 8 P e d g g M B A A D 4 A Q A A E w A A A E Z v c m 1 1 b G F z L 1 N l Y 3 R p b 2 4 x L m 2 M k E 1 r g 0 A Q h u 9 C / s O w v S g s Q s 4 h B 7 E p J J A e m k A P 4 m H V S Z X s h 4 y 7 k C D + 9 6 5 K 0 x I 8 d C + z P D P z z r z T Y W k b o + E 0 x / U m C L p a E F Z w F o X E N W x B o l 0 F 4 N / J O C r R k 9 2 t R B m n j g i 1 / T R 0 L Y y 5 h l G f v Q u F W z Z 3 s n z I U q O t L 8 n 5 L P D C 0 l r o r 1 H 8 3 i L z S l N p f C a h u 4 s h l R r p l B 6 T X T h P 4 3 3 P P r B l H K y n Y P F m B w 4 9 O w j 9 w 7 R T B d J E 3 7 B Y o E d B C z R p a b H 2 v k A P 7 n n a E D 0 8 7 X W H Z E d T f j l I L h Y J X l E 2 q v G / X 5 N J V c 3 2 w q c z c G C L n R x Q l P W k G k + 5 R y r M / E l y 3 9 e y 6 M 9 h o l X Q 6 P 9 t t f k G A A D / / w M A U E s B A i 0 A F A A G A A g A A A A h A C r d q k D S A A A A N w E A A B M A A A A A A A A A A A A A A A A A A A A A A F t D b 2 5 0 Z W 5 0 X 1 R 5 c G V z X S 5 4 b W x Q S w E C L Q A U A A I A C A A A A C E A 2 I c N f 6 s A A A D 4 A A A A E g A A A A A A A A A A A A A A A A A L A w A A Q 2 9 u Z m l n L 1 B h Y 2 t h Z 2 U u e G 1 s U E s B A i 0 A F A A C A A g A A A A h A P D 3 n Y I D A Q A A + A E A A B M A A A A A A A A A A A A A A A A A 5 g M A A E Z v c m 1 1 b G F z L 1 N l Y 3 R p b 2 4 x L m 1 Q S w U G A A A A A A M A A w D C A A A A G g 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U M A A A A A A A A c w w 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U Y W J s Z T E 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E y L T A 2 V D E 4 O j M 3 O j Q 3 L j k y O T k 3 N z R a I i 8 + P E V u d H J 5 I F R 5 c G U 9 I k Z p b G x D b 2 x 1 b W 5 U e X B l c y I g V m F s d W U 9 I n N C Z 1 V G Q l F V R k J R W T 0 i L z 4 8 R W 5 0 c n k g V H l w Z T 0 i R m l s b E N v b H V t b k 5 h b W V z I i B W Y W x 1 Z T 0 i c 1 s m c X V v d D t S Z X A m c X V v d D s s J n F 1 b 3 Q 7 S m F u J n F 1 b 3 Q 7 L C Z x d W 9 0 O 0 Z l Y i Z x d W 9 0 O y w m c X V v d D t N Y X I m c X V v d D s s J n F 1 b 3 Q 7 Q X B y J n F 1 b 3 Q 7 L C Z x d W 9 0 O 0 1 h e S Z x d W 9 0 O y w m c X V v d D t K d W 4 m c X V v d D s s J n F 1 b 3 Q 7 V G V 4 d C B B Z n R l c i B E Z W x p b W l 0 Z X I 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k 0 Y T J k Y m E z L W R h M j k t N D l j Y S 0 5 N D E 0 L T Q 1 N D E y N T R j N D Z m M i I v P j x F b n R y e S B U e X B l P S J S Z W x h d G l v b n N o a X B J b m Z v Q 2 9 u d G F p b m V y I i B W Y W x 1 Z T 0 i c 3 s m c X V v d D t j b 2 x 1 b W 5 D b 3 V u d C Z x d W 9 0 O z o 4 L C Z x d W 9 0 O 2 t l e U N v b H V t b k 5 h b W V z J n F 1 b 3 Q 7 O l t d L C Z x d W 9 0 O 3 F 1 Z X J 5 U m V s Y X R p b 2 5 z a G l w c y Z x d W 9 0 O z p b X S w m c X V v d D t j b 2 x 1 b W 5 J Z G V u d G l 0 a W V z J n F 1 b 3 Q 7 O l s m c X V v d D t T Z W N 0 a W 9 u M S 9 U Y W J s Z T E v Q X V 0 b 1 J l b W 9 2 Z W R D b 2 x 1 b W 5 z M S 5 7 U m V w L D B 9 J n F 1 b 3 Q 7 L C Z x d W 9 0 O 1 N l Y 3 R p b 2 4 x L 1 R h Y m x l M S 9 B d X R v U m V t b 3 Z l Z E N v b H V t b n M x L n t K Y W 4 s M X 0 m c X V v d D s s J n F 1 b 3 Q 7 U 2 V j d G l v b j E v V G F i b G U x L 0 F 1 d G 9 S Z W 1 v d m V k Q 2 9 s d W 1 u c z E u e 0 Z l Y i w y f S Z x d W 9 0 O y w m c X V v d D t T Z W N 0 a W 9 u M S 9 U Y W J s Z T E v Q X V 0 b 1 J l b W 9 2 Z W R D b 2 x 1 b W 5 z M S 5 7 T W F y L D N 9 J n F 1 b 3 Q 7 L C Z x d W 9 0 O 1 N l Y 3 R p b 2 4 x L 1 R h Y m x l M S 9 B d X R v U m V t b 3 Z l Z E N v b H V t b n M x L n t B c H I s N H 0 m c X V v d D s s J n F 1 b 3 Q 7 U 2 V j d G l v b j E v V G F i b G U x L 0 F 1 d G 9 S Z W 1 v d m V k Q 2 9 s d W 1 u c z E u e 0 1 h e S w 1 f S Z x d W 9 0 O y w m c X V v d D t T Z W N 0 a W 9 u M S 9 U Y W J s Z T E v Q X V 0 b 1 J l b W 9 2 Z W R D b 2 x 1 b W 5 z M S 5 7 S n V u L D Z 9 J n F 1 b 3 Q 7 L C Z x d W 9 0 O 1 N l Y 3 R p b 2 4 x L 1 R h Y m x l M S 9 B d X R v U m V t b 3 Z l Z E N v b H V t b n M x L n t U Z X h 0 I E F m d G V y I E R l b G l t a X R l c i w 3 f S Z x d W 9 0 O 1 0 s J n F 1 b 3 Q 7 Q 2 9 s d W 1 u Q 2 9 1 b n Q m c X V v d D s 6 O C w m c X V v d D t L Z X l D b 2 x 1 b W 5 O Y W 1 l c y Z x d W 9 0 O z p b X S w m c X V v d D t D b 2 x 1 b W 5 J Z G V u d G l 0 a W V z J n F 1 b 3 Q 7 O l s m c X V v d D t T Z W N 0 a W 9 u M S 9 U Y W J s Z T E v Q X V 0 b 1 J l b W 9 2 Z W R D b 2 x 1 b W 5 z M S 5 7 U m V w L D B 9 J n F 1 b 3 Q 7 L C Z x d W 9 0 O 1 N l Y 3 R p b 2 4 x L 1 R h Y m x l M S 9 B d X R v U m V t b 3 Z l Z E N v b H V t b n M x L n t K Y W 4 s M X 0 m c X V v d D s s J n F 1 b 3 Q 7 U 2 V j d G l v b j E v V G F i b G U x L 0 F 1 d G 9 S Z W 1 v d m V k Q 2 9 s d W 1 u c z E u e 0 Z l Y i w y f S Z x d W 9 0 O y w m c X V v d D t T Z W N 0 a W 9 u M S 9 U Y W J s Z T E v Q X V 0 b 1 J l b W 9 2 Z W R D b 2 x 1 b W 5 z M S 5 7 T W F y L D N 9 J n F 1 b 3 Q 7 L C Z x d W 9 0 O 1 N l Y 3 R p b 2 4 x L 1 R h Y m x l M S 9 B d X R v U m V t b 3 Z l Z E N v b H V t b n M x L n t B c H I s N H 0 m c X V v d D s s J n F 1 b 3 Q 7 U 2 V j d G l v b j E v V G F i b G U x L 0 F 1 d G 9 S Z W 1 v d m V k Q 2 9 s d W 1 u c z E u e 0 1 h e S w 1 f S Z x d W 9 0 O y w m c X V v d D t T Z W N 0 a W 9 u M S 9 U Y W J s Z T E v Q X V 0 b 1 J l b W 9 2 Z W R D b 2 x 1 b W 5 z M S 5 7 S n V u L D Z 9 J n F 1 b 3 Q 7 L C Z x d W 9 0 O 1 N l Y 3 R p b 2 4 x L 1 R h Y m x l M S 9 B d X R v U m V t b 3 Z l Z E N v b H V t b n M x L n t U Z X h 0 I E F m d G V y I E R l b G l t a X R l c i w 3 f S Z x d W 9 0 O 1 0 s J n F 1 b 3 Q 7 U m V s Y X R p b 2 5 z a G l w S W 5 m b y Z x d W 9 0 O z p b X X 0 i L z 4 8 R W 5 0 c n k g V H l w Z T 0 i U m V z d W x 0 V H l w Z S I g V m F s d W U 9 I n N F e G N l c H R p b 2 4 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h Y m x l M S 9 T b 3 V y Y 2 U 8 L 0 l 0 Z W 1 Q Y X R o P j w v S X R l b U x v Y 2 F 0 a W 9 u P j x T d G F i b G V F b n R y a W V z L z 4 8 L 0 l 0 Z W 0 + P E l 0 Z W 0 + P E l 0 Z W 1 M b 2 N h d G l v b j 4 8 S X R l b V R 5 c G U + R m 9 y b X V s Y T w v S X R l b V R 5 c G U + P E l 0 Z W 1 Q Y X R o P l N l Y 3 R p b 2 4 x L 1 R h Y m x l M S 9 D a G F u Z 2 V k J T I w V H l w Z T w v S X R l b V B h d G g + P C 9 J d G V t T G 9 j Y X R p b 2 4 + P F N 0 Y W J s Z U V u d H J p Z X M v P j w v S X R l b T 4 8 S X R l b T 4 8 S X R l b U x v Y 2 F 0 a W 9 u P j x J d G V t V H l w Z T 5 G b 3 J t d W x h P C 9 J d G V t V H l w Z T 4 8 S X R l b V B h d G g + U 2 V j d G l v b j E v V G F i b G U x L 0 l u c 2 V y d G V k J T I w V G V 4 d C U y M E F m d G V y J T I w R G V s a W 1 p d G V y 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C Y B A A A B A A A A 0 I y d 3 w E V 0 R G M e g D A T 8 K X 6 w E A A A D Y Q x X O Q B u h S L r g s 1 c K u 8 j 7 A A A A A A I A A A A A A B B m A A A A A Q A A I A A A A E o H w 0 i E m 8 G t s K U B W b z v S m t P R v + k E L x V y 9 j i w 9 T D a P L 5 A A A A A A 6 A A A A A A g A A I A A A A D V Q I W k / 2 U S M a P o 7 A B F 0 M m 4 O V C l L n P l 9 e 1 d j Y b u k j t 0 y U A A A A J R C V 5 s t / 0 2 P H O t B S L H l E y s k B + o 5 P C 8 7 2 1 0 G 1 S z R 5 H 5 p e x w 7 x W 5 t T S G 0 S C u B z s e w m T z I b i 4 y W l 5 S T r a + 8 l A U E L F U 2 0 d Q c G U z p f S p U u u g h + W v Q A A A A E f u A W + X i E V t S S e c g Y C x x d n y R 4 / + P R s h A E o m T M C E C 3 g T g i c W f A t T u l 5 v L r Q + H E X W n O I Y v f s 4 I W v F 1 h F x z l J P A u E = < / D a t a M a s h u p > 
</file>

<file path=customXml/itemProps1.xml><?xml version="1.0" encoding="utf-8"?>
<ds:datastoreItem xmlns:ds="http://schemas.openxmlformats.org/officeDocument/2006/customXml" ds:itemID="{5AF41A56-6B95-4A06-B736-F79CC99F9A4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Example Data</vt:lpstr>
      <vt:lpstr>Data</vt:lpstr>
      <vt:lpstr>Sample Data</vt:lpstr>
      <vt:lpstr>Button Examples</vt:lpstr>
      <vt:lpstr>Math Rules</vt:lpstr>
      <vt:lpstr>CONTENT</vt:lpstr>
      <vt:lpstr>3_1_Macro_Directions</vt:lpstr>
      <vt:lpstr>3_1-3_Macro</vt:lpstr>
      <vt:lpstr>3_4_QuickCharts</vt:lpstr>
      <vt:lpstr>3_5_TEXTJOIN</vt:lpstr>
      <vt:lpstr>3_5_TEXT</vt:lpstr>
      <vt:lpstr>3_5_CONCAT</vt:lpstr>
      <vt:lpstr>3_6_CONCAT-FORMAT</vt:lpstr>
      <vt:lpstr>3_7_Auditing</vt:lpstr>
      <vt:lpstr>3_7_Audit Link</vt:lpstr>
      <vt:lpstr>3_8_Data Validation List</vt:lpstr>
      <vt:lpstr>3_9_Transpose</vt:lpstr>
      <vt:lpstr>3_10_Text to Columns</vt:lpstr>
      <vt:lpstr>3_11_Duplicates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Sheri Tingle</dc:creator>
  <cp:lastModifiedBy>Sheri Tingle</cp:lastModifiedBy>
  <cp:lastPrinted>2024-03-27T22:47:55Z</cp:lastPrinted>
  <dcterms:created xsi:type="dcterms:W3CDTF">2023-12-06T08:47:28Z</dcterms:created>
  <dcterms:modified xsi:type="dcterms:W3CDTF">2025-02-24T03:34:14Z</dcterms:modified>
</cp:coreProperties>
</file>